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" yWindow="495" windowWidth="24795" windowHeight="12270"/>
  </bookViews>
  <sheets>
    <sheet name=" +++ SYNTHESE GLOBALE +++" sheetId="2" r:id="rId1"/>
    <sheet name="1. Graph Visites Moteur" sheetId="16" r:id="rId2"/>
    <sheet name="1. Graph Visites Notoriété" sheetId="20" r:id="rId3"/>
    <sheet name="2. Graph GMS Moteur" sheetId="17" r:id="rId4"/>
    <sheet name="2. Graph GMS Notoriété" sheetId="21" r:id="rId5"/>
    <sheet name="4.Graph Tx rebond Moteur" sheetId="18" r:id="rId6"/>
    <sheet name="5. Graph Tx conv Moteur" sheetId="19" r:id="rId7"/>
    <sheet name="5. Graph Tx conv Notoriété" sheetId="22" r:id="rId8"/>
  </sheets>
  <definedNames>
    <definedName name="_xlnm.Print_Area" localSheetId="0">' +++ SYNTHESE GLOBALE +++'!$A$1:$AO$50</definedName>
  </definedNames>
  <calcPr calcId="125725"/>
</workbook>
</file>

<file path=xl/calcChain.xml><?xml version="1.0" encoding="utf-8"?>
<calcChain xmlns="http://schemas.openxmlformats.org/spreadsheetml/2006/main">
  <c r="E5" i="2"/>
  <c r="AD3"/>
  <c r="AC3"/>
  <c r="AA3"/>
  <c r="Z3"/>
  <c r="U3"/>
  <c r="W3" s="1"/>
  <c r="E36"/>
  <c r="M36"/>
  <c r="P36" s="1"/>
  <c r="Q36"/>
  <c r="R36"/>
  <c r="Z36"/>
  <c r="AA36"/>
  <c r="AC36"/>
  <c r="AD36"/>
  <c r="E37"/>
  <c r="M37"/>
  <c r="P37" s="1"/>
  <c r="Q37"/>
  <c r="R37"/>
  <c r="Z37"/>
  <c r="AL49" s="1"/>
  <c r="AA37"/>
  <c r="AC37"/>
  <c r="AD37"/>
  <c r="E38"/>
  <c r="M38"/>
  <c r="P38" s="1"/>
  <c r="Q38"/>
  <c r="R38"/>
  <c r="Z38"/>
  <c r="AA38"/>
  <c r="AC38"/>
  <c r="AD38"/>
  <c r="E39"/>
  <c r="M39"/>
  <c r="P39" s="1"/>
  <c r="Q39"/>
  <c r="R39"/>
  <c r="Z39"/>
  <c r="AA39"/>
  <c r="AC39"/>
  <c r="AD39"/>
  <c r="E40"/>
  <c r="M40"/>
  <c r="P40" s="1"/>
  <c r="Q40"/>
  <c r="R40"/>
  <c r="Z40"/>
  <c r="AA40"/>
  <c r="AC40"/>
  <c r="AD40"/>
  <c r="E41"/>
  <c r="M41"/>
  <c r="P41" s="1"/>
  <c r="Q41"/>
  <c r="R41"/>
  <c r="Z41"/>
  <c r="AA41"/>
  <c r="AC41"/>
  <c r="AD41"/>
  <c r="E42"/>
  <c r="M42"/>
  <c r="P42" s="1"/>
  <c r="Q42"/>
  <c r="R42"/>
  <c r="Z42"/>
  <c r="AA42"/>
  <c r="AC42"/>
  <c r="AD42"/>
  <c r="E43"/>
  <c r="M43"/>
  <c r="P43" s="1"/>
  <c r="Q43"/>
  <c r="R43"/>
  <c r="Z43"/>
  <c r="AA43"/>
  <c r="AC43"/>
  <c r="AD43"/>
  <c r="E44"/>
  <c r="M44"/>
  <c r="P44" s="1"/>
  <c r="Q44"/>
  <c r="R44"/>
  <c r="Z44"/>
  <c r="AA44"/>
  <c r="AC44"/>
  <c r="AD44"/>
  <c r="E45"/>
  <c r="M45"/>
  <c r="P45" s="1"/>
  <c r="Q45"/>
  <c r="R45"/>
  <c r="Z45"/>
  <c r="AA45"/>
  <c r="AC45"/>
  <c r="AD45"/>
  <c r="E46"/>
  <c r="M46"/>
  <c r="P46" s="1"/>
  <c r="Q46"/>
  <c r="R46"/>
  <c r="Z46"/>
  <c r="AA46"/>
  <c r="AC46"/>
  <c r="AD46"/>
  <c r="E47"/>
  <c r="M47"/>
  <c r="P47" s="1"/>
  <c r="Q47"/>
  <c r="R47"/>
  <c r="Z47"/>
  <c r="AA47"/>
  <c r="AC47"/>
  <c r="AD47"/>
  <c r="E48"/>
  <c r="M48"/>
  <c r="P48" s="1"/>
  <c r="Q48"/>
  <c r="R48"/>
  <c r="Z48"/>
  <c r="AA48"/>
  <c r="AM48" s="1"/>
  <c r="AC48"/>
  <c r="AD48"/>
  <c r="AL48"/>
  <c r="E49"/>
  <c r="M49"/>
  <c r="P49" s="1"/>
  <c r="Q49"/>
  <c r="R49"/>
  <c r="Z49"/>
  <c r="AA49"/>
  <c r="AC49"/>
  <c r="AD49"/>
  <c r="E50"/>
  <c r="M50"/>
  <c r="P50" s="1"/>
  <c r="Q50"/>
  <c r="R50"/>
  <c r="Z50"/>
  <c r="AA50"/>
  <c r="AM50" s="1"/>
  <c r="AC50"/>
  <c r="AD50"/>
  <c r="AL50"/>
  <c r="AC4"/>
  <c r="AD4"/>
  <c r="AC5"/>
  <c r="AD5"/>
  <c r="AC6"/>
  <c r="AD6"/>
  <c r="AC7"/>
  <c r="AD7"/>
  <c r="AC8"/>
  <c r="AD8"/>
  <c r="AC9"/>
  <c r="AD9"/>
  <c r="AC10"/>
  <c r="AD10"/>
  <c r="AC11"/>
  <c r="AD11"/>
  <c r="AC12"/>
  <c r="AD12"/>
  <c r="AC13"/>
  <c r="AD13"/>
  <c r="AC14"/>
  <c r="AD14"/>
  <c r="AA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15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T3" l="1"/>
  <c r="Y3" s="1"/>
  <c r="AM49"/>
  <c r="U50"/>
  <c r="U49"/>
  <c r="U48"/>
  <c r="U46"/>
  <c r="U45"/>
  <c r="U44"/>
  <c r="U43"/>
  <c r="U42"/>
  <c r="U41"/>
  <c r="U40"/>
  <c r="U39"/>
  <c r="U38"/>
  <c r="U37"/>
  <c r="U36"/>
  <c r="U47"/>
  <c r="Z4"/>
  <c r="AA4"/>
  <c r="U4" s="1"/>
  <c r="Z5"/>
  <c r="AA5"/>
  <c r="U5" s="1"/>
  <c r="Z6"/>
  <c r="AA6"/>
  <c r="U6" s="1"/>
  <c r="Z7"/>
  <c r="AA7"/>
  <c r="U7" s="1"/>
  <c r="Z8"/>
  <c r="AA8"/>
  <c r="U8" s="1"/>
  <c r="Z9"/>
  <c r="AA9"/>
  <c r="U9" s="1"/>
  <c r="Z10"/>
  <c r="AA10"/>
  <c r="U10" s="1"/>
  <c r="Z11"/>
  <c r="AA11"/>
  <c r="U11" s="1"/>
  <c r="Z12"/>
  <c r="AA12"/>
  <c r="U12" s="1"/>
  <c r="Z13"/>
  <c r="AA13"/>
  <c r="U13" s="1"/>
  <c r="Z14"/>
  <c r="AA14"/>
  <c r="U14" s="1"/>
  <c r="M3"/>
  <c r="P3" s="1"/>
  <c r="M4"/>
  <c r="P4" s="1"/>
  <c r="M5"/>
  <c r="P5" s="1"/>
  <c r="M6"/>
  <c r="P6" s="1"/>
  <c r="M7"/>
  <c r="P7" s="1"/>
  <c r="M8"/>
  <c r="P8" s="1"/>
  <c r="M9"/>
  <c r="P9" s="1"/>
  <c r="M10"/>
  <c r="P10" s="1"/>
  <c r="M11"/>
  <c r="P11" s="1"/>
  <c r="M12"/>
  <c r="P12" s="1"/>
  <c r="M13"/>
  <c r="P13" s="1"/>
  <c r="M14"/>
  <c r="P14" s="1"/>
  <c r="M15"/>
  <c r="E3"/>
  <c r="E4"/>
  <c r="E6"/>
  <c r="E7"/>
  <c r="E8"/>
  <c r="E9"/>
  <c r="E10"/>
  <c r="E11"/>
  <c r="E12"/>
  <c r="E13"/>
  <c r="E14"/>
  <c r="Q3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X3" l="1"/>
  <c r="AE3" s="1"/>
  <c r="AF3" s="1"/>
  <c r="AG3" s="1"/>
  <c r="V3"/>
  <c r="T47"/>
  <c r="W47"/>
  <c r="T37"/>
  <c r="W37"/>
  <c r="T39"/>
  <c r="W39"/>
  <c r="T41"/>
  <c r="W41"/>
  <c r="T43"/>
  <c r="W43"/>
  <c r="T45"/>
  <c r="W45"/>
  <c r="T48"/>
  <c r="W48"/>
  <c r="T50"/>
  <c r="W50"/>
  <c r="T36"/>
  <c r="W36"/>
  <c r="T38"/>
  <c r="W38"/>
  <c r="T40"/>
  <c r="W40"/>
  <c r="T42"/>
  <c r="W42"/>
  <c r="T44"/>
  <c r="W44"/>
  <c r="T46"/>
  <c r="W46"/>
  <c r="T49"/>
  <c r="W49"/>
  <c r="T14"/>
  <c r="W14"/>
  <c r="T8"/>
  <c r="W8"/>
  <c r="W13"/>
  <c r="T13"/>
  <c r="T12"/>
  <c r="W12"/>
  <c r="W11"/>
  <c r="T11"/>
  <c r="T10"/>
  <c r="W10"/>
  <c r="W9"/>
  <c r="T9"/>
  <c r="W7"/>
  <c r="T7"/>
  <c r="T6"/>
  <c r="W6"/>
  <c r="W5"/>
  <c r="T5"/>
  <c r="T4"/>
  <c r="W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15"/>
  <c r="Z35"/>
  <c r="AL47" s="1"/>
  <c r="AA35"/>
  <c r="M35"/>
  <c r="P35" s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AA34"/>
  <c r="AM46" s="1"/>
  <c r="AA16"/>
  <c r="AA17"/>
  <c r="AA18"/>
  <c r="AA19"/>
  <c r="AA20"/>
  <c r="AA21"/>
  <c r="AA22"/>
  <c r="AA23"/>
  <c r="AA24"/>
  <c r="AM36" s="1"/>
  <c r="AA25"/>
  <c r="AM37" s="1"/>
  <c r="AA26"/>
  <c r="AM38" s="1"/>
  <c r="AA27"/>
  <c r="AM39" s="1"/>
  <c r="AA28"/>
  <c r="AA29"/>
  <c r="AA30"/>
  <c r="AA31"/>
  <c r="AA32"/>
  <c r="AA33"/>
  <c r="Z16"/>
  <c r="AL16" s="1"/>
  <c r="Z17"/>
  <c r="AL17" s="1"/>
  <c r="Z18"/>
  <c r="AL18" s="1"/>
  <c r="Z19"/>
  <c r="AL19" s="1"/>
  <c r="Z20"/>
  <c r="AL20" s="1"/>
  <c r="Z21"/>
  <c r="AL21" s="1"/>
  <c r="Z22"/>
  <c r="AL22" s="1"/>
  <c r="Z23"/>
  <c r="AL23" s="1"/>
  <c r="Z24"/>
  <c r="Z25"/>
  <c r="Z26"/>
  <c r="Z27"/>
  <c r="AL39" s="1"/>
  <c r="Z28"/>
  <c r="Z29"/>
  <c r="Z30"/>
  <c r="Z31"/>
  <c r="Z32"/>
  <c r="Z33"/>
  <c r="Z34"/>
  <c r="Z15"/>
  <c r="M16"/>
  <c r="P16" s="1"/>
  <c r="M17"/>
  <c r="P17" s="1"/>
  <c r="M18"/>
  <c r="P18" s="1"/>
  <c r="M19"/>
  <c r="P19" s="1"/>
  <c r="M20"/>
  <c r="P20" s="1"/>
  <c r="M21"/>
  <c r="P21" s="1"/>
  <c r="M22"/>
  <c r="P22" s="1"/>
  <c r="M23"/>
  <c r="P23" s="1"/>
  <c r="M24"/>
  <c r="P24" s="1"/>
  <c r="M25"/>
  <c r="P25" s="1"/>
  <c r="M26"/>
  <c r="P26" s="1"/>
  <c r="M27"/>
  <c r="P27" s="1"/>
  <c r="M28"/>
  <c r="P28" s="1"/>
  <c r="M29"/>
  <c r="P29" s="1"/>
  <c r="M30"/>
  <c r="P30" s="1"/>
  <c r="M31"/>
  <c r="P31" s="1"/>
  <c r="M32"/>
  <c r="P32" s="1"/>
  <c r="M33"/>
  <c r="P33" s="1"/>
  <c r="M34"/>
  <c r="P34" s="1"/>
  <c r="P15"/>
  <c r="AL34" l="1"/>
  <c r="AL46"/>
  <c r="AL32"/>
  <c r="AL44"/>
  <c r="AL30"/>
  <c r="AL42"/>
  <c r="AL28"/>
  <c r="AL40"/>
  <c r="AL26"/>
  <c r="AL38"/>
  <c r="AL24"/>
  <c r="AL36"/>
  <c r="AM32"/>
  <c r="AM44"/>
  <c r="U30"/>
  <c r="AM42"/>
  <c r="AM28"/>
  <c r="AM40"/>
  <c r="U35"/>
  <c r="T35" s="1"/>
  <c r="V35" s="1"/>
  <c r="AM47"/>
  <c r="AL33"/>
  <c r="AL45"/>
  <c r="AL31"/>
  <c r="AL43"/>
  <c r="AL29"/>
  <c r="AL41"/>
  <c r="AL25"/>
  <c r="AL37"/>
  <c r="U33"/>
  <c r="T33" s="1"/>
  <c r="V33" s="1"/>
  <c r="AM45"/>
  <c r="U31"/>
  <c r="T31" s="1"/>
  <c r="V31" s="1"/>
  <c r="AM43"/>
  <c r="U29"/>
  <c r="T29" s="1"/>
  <c r="V29" s="1"/>
  <c r="AM41"/>
  <c r="V49"/>
  <c r="X49"/>
  <c r="Y49"/>
  <c r="V46"/>
  <c r="X46"/>
  <c r="Y46"/>
  <c r="V44"/>
  <c r="X44"/>
  <c r="Y44"/>
  <c r="V42"/>
  <c r="X42"/>
  <c r="Y42"/>
  <c r="V40"/>
  <c r="X40"/>
  <c r="Y40"/>
  <c r="V38"/>
  <c r="X38"/>
  <c r="Y38"/>
  <c r="V36"/>
  <c r="X36"/>
  <c r="Y36"/>
  <c r="V50"/>
  <c r="X50"/>
  <c r="Y50"/>
  <c r="AK50" s="1"/>
  <c r="V48"/>
  <c r="X48"/>
  <c r="Y48"/>
  <c r="AK48" s="1"/>
  <c r="V45"/>
  <c r="X45"/>
  <c r="Y45"/>
  <c r="V43"/>
  <c r="X43"/>
  <c r="Y43"/>
  <c r="V41"/>
  <c r="X41"/>
  <c r="Y41"/>
  <c r="V39"/>
  <c r="X39"/>
  <c r="Y39"/>
  <c r="V37"/>
  <c r="X37"/>
  <c r="Y37"/>
  <c r="V47"/>
  <c r="X47"/>
  <c r="Y47"/>
  <c r="U25"/>
  <c r="T25" s="1"/>
  <c r="V25" s="1"/>
  <c r="AM25"/>
  <c r="U23"/>
  <c r="T23" s="1"/>
  <c r="V23" s="1"/>
  <c r="AM23"/>
  <c r="U21"/>
  <c r="T21" s="1"/>
  <c r="V21" s="1"/>
  <c r="AM21"/>
  <c r="U19"/>
  <c r="T19" s="1"/>
  <c r="V19" s="1"/>
  <c r="AM19"/>
  <c r="U17"/>
  <c r="T17" s="1"/>
  <c r="V17" s="1"/>
  <c r="AM17"/>
  <c r="AL27"/>
  <c r="AL15"/>
  <c r="U15"/>
  <c r="T15" s="1"/>
  <c r="V15" s="1"/>
  <c r="AM15"/>
  <c r="U26"/>
  <c r="AM26"/>
  <c r="U24"/>
  <c r="AM24"/>
  <c r="U22"/>
  <c r="AM22"/>
  <c r="U20"/>
  <c r="AM20"/>
  <c r="U18"/>
  <c r="AM18"/>
  <c r="U16"/>
  <c r="AM16"/>
  <c r="V4"/>
  <c r="X4"/>
  <c r="AE4" s="1"/>
  <c r="AF4" s="1"/>
  <c r="AG4" s="1"/>
  <c r="Y4"/>
  <c r="V6"/>
  <c r="X6"/>
  <c r="AE6" s="1"/>
  <c r="AF6" s="1"/>
  <c r="AG6" s="1"/>
  <c r="Y6"/>
  <c r="V10"/>
  <c r="X10"/>
  <c r="AE10" s="1"/>
  <c r="AF10" s="1"/>
  <c r="AG10" s="1"/>
  <c r="Y10"/>
  <c r="V12"/>
  <c r="X12"/>
  <c r="AE12" s="1"/>
  <c r="AF12" s="1"/>
  <c r="AG12" s="1"/>
  <c r="Y12"/>
  <c r="V8"/>
  <c r="X8"/>
  <c r="AE8" s="1"/>
  <c r="AF8" s="1"/>
  <c r="AG8" s="1"/>
  <c r="Y8"/>
  <c r="V14"/>
  <c r="X14"/>
  <c r="AE14" s="1"/>
  <c r="AF14" s="1"/>
  <c r="AG14" s="1"/>
  <c r="Y14"/>
  <c r="Y5"/>
  <c r="V5"/>
  <c r="X5"/>
  <c r="AE5" s="1"/>
  <c r="AF5" s="1"/>
  <c r="AG5" s="1"/>
  <c r="Y7"/>
  <c r="V7"/>
  <c r="X7"/>
  <c r="AE7" s="1"/>
  <c r="AF7" s="1"/>
  <c r="AG7" s="1"/>
  <c r="Y9"/>
  <c r="V9"/>
  <c r="X9"/>
  <c r="AE9" s="1"/>
  <c r="AF9" s="1"/>
  <c r="AG9" s="1"/>
  <c r="Y11"/>
  <c r="V11"/>
  <c r="X11"/>
  <c r="AE11" s="1"/>
  <c r="AF11" s="1"/>
  <c r="AG11" s="1"/>
  <c r="Y13"/>
  <c r="V13"/>
  <c r="X13"/>
  <c r="AE13" s="1"/>
  <c r="AF13" s="1"/>
  <c r="AG13" s="1"/>
  <c r="AM27"/>
  <c r="T26"/>
  <c r="V26" s="1"/>
  <c r="W26"/>
  <c r="T24"/>
  <c r="V24" s="1"/>
  <c r="W24"/>
  <c r="T22"/>
  <c r="V22" s="1"/>
  <c r="W22"/>
  <c r="T20"/>
  <c r="V20" s="1"/>
  <c r="W20"/>
  <c r="T18"/>
  <c r="V18" s="1"/>
  <c r="W18"/>
  <c r="T16"/>
  <c r="V16" s="1"/>
  <c r="W16"/>
  <c r="T30"/>
  <c r="V30" s="1"/>
  <c r="W30"/>
  <c r="U32"/>
  <c r="U28"/>
  <c r="AL35"/>
  <c r="AM30"/>
  <c r="W35"/>
  <c r="W33"/>
  <c r="W31"/>
  <c r="W29"/>
  <c r="W25"/>
  <c r="W23"/>
  <c r="W21"/>
  <c r="W19"/>
  <c r="W17"/>
  <c r="AM35"/>
  <c r="AM34"/>
  <c r="X15"/>
  <c r="AJ15" s="1"/>
  <c r="W15"/>
  <c r="Y15"/>
  <c r="AK15" s="1"/>
  <c r="X24"/>
  <c r="X33"/>
  <c r="Y33"/>
  <c r="X31"/>
  <c r="Y31"/>
  <c r="X29"/>
  <c r="Y29"/>
  <c r="X25"/>
  <c r="Y25"/>
  <c r="AK25" s="1"/>
  <c r="X23"/>
  <c r="Y23"/>
  <c r="AK23" s="1"/>
  <c r="X21"/>
  <c r="Y21"/>
  <c r="AK21" s="1"/>
  <c r="X19"/>
  <c r="Y19"/>
  <c r="AK19" s="1"/>
  <c r="X17"/>
  <c r="Y17"/>
  <c r="AK17" s="1"/>
  <c r="Y30"/>
  <c r="X26"/>
  <c r="Y26"/>
  <c r="AK26" s="1"/>
  <c r="X22"/>
  <c r="Y22"/>
  <c r="AK22" s="1"/>
  <c r="X18"/>
  <c r="Y18"/>
  <c r="AK18" s="1"/>
  <c r="U34"/>
  <c r="AM33"/>
  <c r="AM31"/>
  <c r="AM29"/>
  <c r="U27"/>
  <c r="Y35"/>
  <c r="X35"/>
  <c r="AK35" l="1"/>
  <c r="X16"/>
  <c r="AK47"/>
  <c r="AK43"/>
  <c r="AK37"/>
  <c r="AK41"/>
  <c r="AK45"/>
  <c r="AK38"/>
  <c r="AK42"/>
  <c r="AE37"/>
  <c r="AJ37"/>
  <c r="AE41"/>
  <c r="AJ41"/>
  <c r="AE45"/>
  <c r="AJ45"/>
  <c r="AE50"/>
  <c r="AJ50"/>
  <c r="AE38"/>
  <c r="AJ38"/>
  <c r="AE42"/>
  <c r="AE46"/>
  <c r="AK49"/>
  <c r="AE47"/>
  <c r="AJ47"/>
  <c r="AE39"/>
  <c r="AE43"/>
  <c r="AJ43"/>
  <c r="AE48"/>
  <c r="AJ48"/>
  <c r="AE36"/>
  <c r="AJ36"/>
  <c r="AE40"/>
  <c r="AE44"/>
  <c r="AE49"/>
  <c r="AJ49"/>
  <c r="X30"/>
  <c r="AJ42" s="1"/>
  <c r="X20"/>
  <c r="AE22"/>
  <c r="AJ22"/>
  <c r="AE19"/>
  <c r="AJ19"/>
  <c r="AE25"/>
  <c r="AJ25"/>
  <c r="AE16"/>
  <c r="AJ16"/>
  <c r="AE24"/>
  <c r="AJ24"/>
  <c r="AE18"/>
  <c r="AJ18"/>
  <c r="AE26"/>
  <c r="AJ26"/>
  <c r="AE17"/>
  <c r="AJ17"/>
  <c r="AE21"/>
  <c r="AJ21"/>
  <c r="AE23"/>
  <c r="AJ23"/>
  <c r="AE20"/>
  <c r="AJ20"/>
  <c r="AE15"/>
  <c r="Y16"/>
  <c r="AK16" s="1"/>
  <c r="Y20"/>
  <c r="AK20" s="1"/>
  <c r="Y24"/>
  <c r="AK24" s="1"/>
  <c r="T27"/>
  <c r="V27" s="1"/>
  <c r="W27"/>
  <c r="T34"/>
  <c r="W34"/>
  <c r="T32"/>
  <c r="W32"/>
  <c r="T28"/>
  <c r="W28"/>
  <c r="AJ30"/>
  <c r="AE30"/>
  <c r="AJ29"/>
  <c r="AE29"/>
  <c r="AJ31"/>
  <c r="AE31"/>
  <c r="AJ33"/>
  <c r="AE33"/>
  <c r="AJ35"/>
  <c r="AE35"/>
  <c r="Y27"/>
  <c r="AK27" s="1"/>
  <c r="AK30"/>
  <c r="AK29"/>
  <c r="AK31"/>
  <c r="AK33"/>
  <c r="AK36" l="1"/>
  <c r="AK39"/>
  <c r="AF46"/>
  <c r="AG46" s="1"/>
  <c r="AF42"/>
  <c r="AG42" s="1"/>
  <c r="AN42"/>
  <c r="AF38"/>
  <c r="AG38" s="1"/>
  <c r="AN38"/>
  <c r="AF50"/>
  <c r="AG50" s="1"/>
  <c r="AO50" s="1"/>
  <c r="AN50"/>
  <c r="AF45"/>
  <c r="AG45" s="1"/>
  <c r="AN45"/>
  <c r="AF41"/>
  <c r="AG41" s="1"/>
  <c r="AN41"/>
  <c r="AF37"/>
  <c r="AG37" s="1"/>
  <c r="AN37"/>
  <c r="AF49"/>
  <c r="AG49" s="1"/>
  <c r="AO49" s="1"/>
  <c r="AN49"/>
  <c r="AF44"/>
  <c r="AG44" s="1"/>
  <c r="AF40"/>
  <c r="AG40" s="1"/>
  <c r="AF36"/>
  <c r="AG36" s="1"/>
  <c r="AN36"/>
  <c r="AF48"/>
  <c r="AG48" s="1"/>
  <c r="AO48" s="1"/>
  <c r="AN48"/>
  <c r="AF43"/>
  <c r="AG43" s="1"/>
  <c r="AN43"/>
  <c r="AF39"/>
  <c r="AG39" s="1"/>
  <c r="AF47"/>
  <c r="AG47" s="1"/>
  <c r="AN47"/>
  <c r="AF15"/>
  <c r="AG15" s="1"/>
  <c r="AO15" s="1"/>
  <c r="AN15"/>
  <c r="AF20"/>
  <c r="AG20" s="1"/>
  <c r="AO20" s="1"/>
  <c r="AN20"/>
  <c r="AF23"/>
  <c r="AG23" s="1"/>
  <c r="AO23" s="1"/>
  <c r="AN23"/>
  <c r="AF21"/>
  <c r="AG21" s="1"/>
  <c r="AO21" s="1"/>
  <c r="AN21"/>
  <c r="AF17"/>
  <c r="AG17" s="1"/>
  <c r="AO17" s="1"/>
  <c r="AN17"/>
  <c r="AF26"/>
  <c r="AG26" s="1"/>
  <c r="AO26" s="1"/>
  <c r="AN26"/>
  <c r="AF18"/>
  <c r="AG18" s="1"/>
  <c r="AO18" s="1"/>
  <c r="AN18"/>
  <c r="AF24"/>
  <c r="AG24" s="1"/>
  <c r="AO24" s="1"/>
  <c r="AN24"/>
  <c r="AF16"/>
  <c r="AG16" s="1"/>
  <c r="AO16" s="1"/>
  <c r="AN16"/>
  <c r="AF25"/>
  <c r="AG25" s="1"/>
  <c r="AO25" s="1"/>
  <c r="AN25"/>
  <c r="AF19"/>
  <c r="AG19" s="1"/>
  <c r="AO19" s="1"/>
  <c r="AN19"/>
  <c r="AF22"/>
  <c r="AG22" s="1"/>
  <c r="AO22" s="1"/>
  <c r="AN22"/>
  <c r="X27"/>
  <c r="AF35"/>
  <c r="AG35" s="1"/>
  <c r="AN35"/>
  <c r="AF33"/>
  <c r="AG33" s="1"/>
  <c r="AN33"/>
  <c r="AF31"/>
  <c r="AG31" s="1"/>
  <c r="AN31"/>
  <c r="AF29"/>
  <c r="AG29" s="1"/>
  <c r="AN29"/>
  <c r="AF30"/>
  <c r="AG30" s="1"/>
  <c r="AN30"/>
  <c r="V32"/>
  <c r="Y32"/>
  <c r="X32"/>
  <c r="AJ44" s="1"/>
  <c r="Y34"/>
  <c r="V34"/>
  <c r="X34"/>
  <c r="AJ46" s="1"/>
  <c r="V28"/>
  <c r="Y28"/>
  <c r="X28"/>
  <c r="AJ40" s="1"/>
  <c r="AE27"/>
  <c r="AN39" s="1"/>
  <c r="AO47" l="1"/>
  <c r="AO43"/>
  <c r="AO36"/>
  <c r="AO37"/>
  <c r="AO41"/>
  <c r="AO45"/>
  <c r="AO38"/>
  <c r="AO42"/>
  <c r="AK28"/>
  <c r="AK40"/>
  <c r="AK34"/>
  <c r="AK46"/>
  <c r="AK32"/>
  <c r="AK44"/>
  <c r="AJ27"/>
  <c r="AJ39"/>
  <c r="AO30"/>
  <c r="AO29"/>
  <c r="AO33"/>
  <c r="AO35"/>
  <c r="AO31"/>
  <c r="AJ28"/>
  <c r="AE28"/>
  <c r="AN40" s="1"/>
  <c r="AJ32"/>
  <c r="AE32"/>
  <c r="AN44" s="1"/>
  <c r="AF27"/>
  <c r="AG27" s="1"/>
  <c r="AO27" s="1"/>
  <c r="AN27"/>
  <c r="AJ34"/>
  <c r="AE34"/>
  <c r="AN46" s="1"/>
  <c r="AO39" l="1"/>
  <c r="AF34"/>
  <c r="AG34" s="1"/>
  <c r="AN34"/>
  <c r="AF32"/>
  <c r="AG32" s="1"/>
  <c r="AN32"/>
  <c r="AF28"/>
  <c r="AG28" s="1"/>
  <c r="AN28"/>
  <c r="AO28" l="1"/>
  <c r="AO40"/>
  <c r="AO32"/>
  <c r="AO44"/>
  <c r="AO34"/>
  <c r="AO46"/>
</calcChain>
</file>

<file path=xl/sharedStrings.xml><?xml version="1.0" encoding="utf-8"?>
<sst xmlns="http://schemas.openxmlformats.org/spreadsheetml/2006/main" count="60" uniqueCount="53">
  <si>
    <t>ND</t>
  </si>
  <si>
    <t>Tous moteurs confondus</t>
  </si>
  <si>
    <t>Mars</t>
  </si>
  <si>
    <t>Avril</t>
  </si>
  <si>
    <t>Mai</t>
  </si>
  <si>
    <t>Juin</t>
  </si>
  <si>
    <t>Part ND</t>
  </si>
  <si>
    <t>Visites</t>
  </si>
  <si>
    <t>Tot. visites SEO + Not</t>
  </si>
  <si>
    <t>Tx de conversions</t>
  </si>
  <si>
    <t>Part ds ND</t>
  </si>
  <si>
    <t>Part de Noto ds ND 
n2</t>
  </si>
  <si>
    <t>Part de Moteur ds ND 
m2</t>
  </si>
  <si>
    <t>Tx conv. Noto N</t>
  </si>
  <si>
    <t>Panier moyen</t>
  </si>
  <si>
    <t>Conversions Noto</t>
  </si>
  <si>
    <t>GMS</t>
  </si>
  <si>
    <t>GMS n2</t>
  </si>
  <si>
    <t>GMS Moteur recalculée</t>
  </si>
  <si>
    <t>GMS Moteur M</t>
  </si>
  <si>
    <t>NOTORIETE</t>
  </si>
  <si>
    <t>MOTEUR</t>
  </si>
  <si>
    <t>Total visites</t>
  </si>
  <si>
    <t>Total GMS</t>
  </si>
  <si>
    <t>Tx de conv. Moteur</t>
  </si>
  <si>
    <t xml:space="preserve">Visites ND 
</t>
  </si>
  <si>
    <t>Tx de conv.  ND</t>
  </si>
  <si>
    <t>Visites Moteur</t>
  </si>
  <si>
    <t xml:space="preserve">Visites Noto 
</t>
  </si>
  <si>
    <t xml:space="preserve">GMS Noto 
</t>
  </si>
  <si>
    <t xml:space="preserve">Tx de conv. Noto
</t>
  </si>
  <si>
    <t xml:space="preserve">% de Noto ds ND 
</t>
  </si>
  <si>
    <t xml:space="preserve">% de Moteur ds ND 
</t>
  </si>
  <si>
    <t xml:space="preserve">Noto tot recalculée </t>
  </si>
  <si>
    <t xml:space="preserve">Moteur tot. Recalculé </t>
  </si>
  <si>
    <t xml:space="preserve">GMS Notoriété recalculée </t>
  </si>
  <si>
    <t>Août</t>
  </si>
  <si>
    <t>Janv</t>
  </si>
  <si>
    <t>Fév</t>
  </si>
  <si>
    <t>Juill</t>
  </si>
  <si>
    <t>Sept</t>
  </si>
  <si>
    <t>Oct</t>
  </si>
  <si>
    <t>Nov</t>
  </si>
  <si>
    <t>Déc</t>
  </si>
  <si>
    <t>Tx de rebond</t>
  </si>
  <si>
    <t>Tx de rebond ND</t>
  </si>
  <si>
    <t>Tx de rebond Moteur</t>
  </si>
  <si>
    <t>Tx de rebond Noto</t>
  </si>
  <si>
    <t>Tx rebond Noto</t>
  </si>
  <si>
    <t>Tx de rebond Moteur recalculé</t>
  </si>
  <si>
    <t>Tx de conv. Moteur recalculé</t>
  </si>
  <si>
    <t>Noto Croiss. YoY</t>
  </si>
  <si>
    <t>Moteur Croiss. YoY</t>
  </si>
</sst>
</file>

<file path=xl/styles.xml><?xml version="1.0" encoding="utf-8"?>
<styleSheet xmlns="http://schemas.openxmlformats.org/spreadsheetml/2006/main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[$-40C]mmmmm\-yy;@"/>
    <numFmt numFmtId="166" formatCode="_-* #,##0\ &quot;€&quot;_-;\-* #,##0\ &quot;€&quot;_-;_-* &quot;-&quot;??\ &quot;€&quot;_-;_-@_-"/>
    <numFmt numFmtId="167" formatCode="[$-40C]mmm\-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name val="Arial"/>
      <family val="2"/>
    </font>
    <font>
      <b/>
      <i/>
      <sz val="8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62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indexed="59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DashDot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" borderId="0" applyNumberFormat="0" applyFont="0" applyFill="0" applyBorder="0" applyAlignment="0" applyProtection="0">
      <alignment horizontal="center"/>
    </xf>
    <xf numFmtId="0" fontId="3" fillId="4" borderId="0" applyNumberFormat="0" applyFont="0" applyFill="0" applyBorder="0" applyAlignment="0" applyProtection="0"/>
    <xf numFmtId="0" fontId="3" fillId="5" borderId="0" applyNumberFormat="0" applyFont="0" applyFill="0" applyBorder="0" applyAlignment="0" applyProtection="0"/>
    <xf numFmtId="0" fontId="3" fillId="6" borderId="0" applyNumberFormat="0" applyFont="0" applyFill="0" applyBorder="0" applyAlignment="0" applyProtection="0">
      <alignment horizontal="left"/>
    </xf>
    <xf numFmtId="0" fontId="3" fillId="4" borderId="0" applyNumberFormat="0" applyFont="0" applyFill="0" applyBorder="0" applyAlignment="0" applyProtection="0">
      <alignment horizontal="center"/>
    </xf>
    <xf numFmtId="0" fontId="3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0" fillId="0" borderId="0" xfId="0"/>
    <xf numFmtId="0" fontId="2" fillId="0" borderId="0" xfId="0" applyFont="1"/>
    <xf numFmtId="0" fontId="6" fillId="0" borderId="0" xfId="0" applyFont="1" applyBorder="1"/>
    <xf numFmtId="165" fontId="6" fillId="0" borderId="0" xfId="0" applyNumberFormat="1" applyFont="1"/>
    <xf numFmtId="165" fontId="6" fillId="0" borderId="0" xfId="0" applyNumberFormat="1" applyFont="1" applyBorder="1"/>
    <xf numFmtId="165" fontId="6" fillId="0" borderId="2" xfId="0" applyNumberFormat="1" applyFont="1" applyBorder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164" fontId="0" fillId="0" borderId="0" xfId="1" applyNumberFormat="1" applyFont="1" applyBorder="1"/>
    <xf numFmtId="0" fontId="5" fillId="2" borderId="18" xfId="0" applyFont="1" applyFill="1" applyBorder="1" applyAlignment="1">
      <alignment horizontal="center" vertical="top" wrapText="1"/>
    </xf>
    <xf numFmtId="164" fontId="6" fillId="10" borderId="7" xfId="1" applyNumberFormat="1" applyFont="1" applyFill="1" applyBorder="1"/>
    <xf numFmtId="164" fontId="6" fillId="10" borderId="6" xfId="1" applyNumberFormat="1" applyFont="1" applyFill="1" applyBorder="1"/>
    <xf numFmtId="10" fontId="6" fillId="10" borderId="0" xfId="1" applyNumberFormat="1" applyFont="1" applyFill="1" applyBorder="1"/>
    <xf numFmtId="10" fontId="6" fillId="10" borderId="7" xfId="1" applyNumberFormat="1" applyFont="1" applyFill="1" applyBorder="1"/>
    <xf numFmtId="44" fontId="6" fillId="10" borderId="6" xfId="0" applyNumberFormat="1" applyFont="1" applyFill="1" applyBorder="1"/>
    <xf numFmtId="44" fontId="6" fillId="10" borderId="18" xfId="0" applyNumberFormat="1" applyFont="1" applyFill="1" applyBorder="1"/>
    <xf numFmtId="166" fontId="12" fillId="10" borderId="0" xfId="2" applyNumberFormat="1" applyFont="1" applyFill="1" applyBorder="1"/>
    <xf numFmtId="166" fontId="12" fillId="10" borderId="2" xfId="2" applyNumberFormat="1" applyFont="1" applyFill="1" applyBorder="1"/>
    <xf numFmtId="0" fontId="7" fillId="10" borderId="0" xfId="0" applyFont="1" applyFill="1" applyBorder="1"/>
    <xf numFmtId="0" fontId="7" fillId="10" borderId="2" xfId="0" applyFont="1" applyFill="1" applyBorder="1"/>
    <xf numFmtId="164" fontId="7" fillId="10" borderId="7" xfId="1" applyNumberFormat="1" applyFont="1" applyFill="1" applyBorder="1"/>
    <xf numFmtId="164" fontId="7" fillId="10" borderId="12" xfId="1" applyNumberFormat="1" applyFont="1" applyFill="1" applyBorder="1"/>
    <xf numFmtId="0" fontId="0" fillId="0" borderId="0" xfId="0" applyFill="1" applyBorder="1"/>
    <xf numFmtId="0" fontId="5" fillId="2" borderId="19" xfId="0" applyFont="1" applyFill="1" applyBorder="1" applyAlignment="1">
      <alignment horizontal="center" vertical="top" wrapText="1"/>
    </xf>
    <xf numFmtId="9" fontId="7" fillId="10" borderId="20" xfId="1" applyFont="1" applyFill="1" applyBorder="1"/>
    <xf numFmtId="9" fontId="7" fillId="10" borderId="7" xfId="1" applyFont="1" applyFill="1" applyBorder="1"/>
    <xf numFmtId="0" fontId="13" fillId="2" borderId="21" xfId="0" applyFont="1" applyFill="1" applyBorder="1" applyAlignment="1">
      <alignment horizontal="center" vertical="top" wrapText="1"/>
    </xf>
    <xf numFmtId="44" fontId="14" fillId="10" borderId="21" xfId="0" applyNumberFormat="1" applyFont="1" applyFill="1" applyBorder="1"/>
    <xf numFmtId="3" fontId="7" fillId="10" borderId="6" xfId="0" applyNumberFormat="1" applyFont="1" applyFill="1" applyBorder="1"/>
    <xf numFmtId="3" fontId="7" fillId="10" borderId="0" xfId="0" applyNumberFormat="1" applyFont="1" applyFill="1" applyBorder="1"/>
    <xf numFmtId="3" fontId="4" fillId="10" borderId="6" xfId="0" applyNumberFormat="1" applyFont="1" applyFill="1" applyBorder="1"/>
    <xf numFmtId="3" fontId="4" fillId="10" borderId="7" xfId="0" applyNumberFormat="1" applyFont="1" applyFill="1" applyBorder="1"/>
    <xf numFmtId="8" fontId="6" fillId="10" borderId="18" xfId="0" applyNumberFormat="1" applyFont="1" applyFill="1" applyBorder="1"/>
    <xf numFmtId="0" fontId="8" fillId="3" borderId="5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167" fontId="6" fillId="0" borderId="0" xfId="0" applyNumberFormat="1" applyFont="1"/>
    <xf numFmtId="167" fontId="6" fillId="0" borderId="0" xfId="0" applyNumberFormat="1" applyFont="1" applyBorder="1"/>
    <xf numFmtId="167" fontId="6" fillId="0" borderId="2" xfId="0" applyNumberFormat="1" applyFont="1" applyBorder="1"/>
    <xf numFmtId="0" fontId="17" fillId="0" borderId="0" xfId="0" applyFont="1" applyFill="1" applyAlignment="1">
      <alignment vertical="top" wrapText="1"/>
    </xf>
    <xf numFmtId="0" fontId="18" fillId="0" borderId="0" xfId="0" applyFont="1" applyFill="1" applyBorder="1"/>
    <xf numFmtId="8" fontId="18" fillId="0" borderId="0" xfId="0" applyNumberFormat="1" applyFont="1" applyFill="1" applyBorder="1"/>
    <xf numFmtId="0" fontId="18" fillId="0" borderId="2" xfId="0" applyFont="1" applyFill="1" applyBorder="1"/>
    <xf numFmtId="8" fontId="18" fillId="0" borderId="2" xfId="0" applyNumberFormat="1" applyFont="1" applyFill="1" applyBorder="1"/>
    <xf numFmtId="0" fontId="18" fillId="0" borderId="11" xfId="0" applyFont="1" applyFill="1" applyBorder="1"/>
    <xf numFmtId="0" fontId="19" fillId="0" borderId="0" xfId="0" applyFont="1"/>
    <xf numFmtId="165" fontId="4" fillId="0" borderId="0" xfId="0" applyNumberFormat="1" applyFont="1" applyBorder="1"/>
    <xf numFmtId="165" fontId="4" fillId="0" borderId="12" xfId="0" applyNumberFormat="1" applyFont="1" applyBorder="1"/>
    <xf numFmtId="165" fontId="4" fillId="0" borderId="0" xfId="0" applyNumberFormat="1" applyFont="1"/>
    <xf numFmtId="3" fontId="7" fillId="10" borderId="11" xfId="0" applyNumberFormat="1" applyFont="1" applyFill="1" applyBorder="1"/>
    <xf numFmtId="3" fontId="7" fillId="10" borderId="2" xfId="0" applyNumberFormat="1" applyFont="1" applyFill="1" applyBorder="1"/>
    <xf numFmtId="9" fontId="7" fillId="10" borderId="23" xfId="1" applyFont="1" applyFill="1" applyBorder="1"/>
    <xf numFmtId="9" fontId="7" fillId="10" borderId="12" xfId="1" applyFont="1" applyFill="1" applyBorder="1"/>
    <xf numFmtId="3" fontId="4" fillId="10" borderId="11" xfId="0" applyNumberFormat="1" applyFont="1" applyFill="1" applyBorder="1"/>
    <xf numFmtId="3" fontId="4" fillId="10" borderId="12" xfId="0" applyNumberFormat="1" applyFont="1" applyFill="1" applyBorder="1"/>
    <xf numFmtId="10" fontId="6" fillId="10" borderId="2" xfId="1" applyNumberFormat="1" applyFont="1" applyFill="1" applyBorder="1"/>
    <xf numFmtId="10" fontId="6" fillId="10" borderId="12" xfId="1" applyNumberFormat="1" applyFont="1" applyFill="1" applyBorder="1"/>
    <xf numFmtId="44" fontId="6" fillId="10" borderId="11" xfId="0" applyNumberFormat="1" applyFont="1" applyFill="1" applyBorder="1"/>
    <xf numFmtId="44" fontId="14" fillId="10" borderId="24" xfId="0" applyNumberFormat="1" applyFont="1" applyFill="1" applyBorder="1"/>
    <xf numFmtId="44" fontId="6" fillId="10" borderId="22" xfId="0" applyNumberFormat="1" applyFont="1" applyFill="1" applyBorder="1"/>
    <xf numFmtId="0" fontId="5" fillId="0" borderId="2" xfId="0" applyFont="1" applyFill="1" applyBorder="1" applyAlignment="1">
      <alignment horizontal="center" vertical="top" wrapText="1"/>
    </xf>
    <xf numFmtId="164" fontId="6" fillId="10" borderId="11" xfId="1" applyNumberFormat="1" applyFont="1" applyFill="1" applyBorder="1"/>
    <xf numFmtId="164" fontId="6" fillId="10" borderId="12" xfId="1" applyNumberFormat="1" applyFont="1" applyFill="1" applyBorder="1"/>
    <xf numFmtId="0" fontId="0" fillId="0" borderId="2" xfId="0" applyBorder="1"/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16" fillId="13" borderId="8" xfId="0" applyFont="1" applyFill="1" applyBorder="1" applyAlignment="1">
      <alignment horizontal="center"/>
    </xf>
    <xf numFmtId="0" fontId="16" fillId="13" borderId="9" xfId="0" applyFont="1" applyFill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/>
    </xf>
    <xf numFmtId="0" fontId="10" fillId="13" borderId="9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0" fontId="15" fillId="13" borderId="8" xfId="0" applyFont="1" applyFill="1" applyBorder="1" applyAlignment="1">
      <alignment horizontal="center"/>
    </xf>
    <xf numFmtId="0" fontId="15" fillId="13" borderId="9" xfId="0" applyFont="1" applyFill="1" applyBorder="1" applyAlignment="1">
      <alignment horizontal="center"/>
    </xf>
    <xf numFmtId="0" fontId="15" fillId="13" borderId="10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1" fillId="11" borderId="15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11" fillId="14" borderId="15" xfId="0" applyFont="1" applyFill="1" applyBorder="1" applyAlignment="1">
      <alignment horizontal="center"/>
    </xf>
    <xf numFmtId="0" fontId="11" fillId="14" borderId="16" xfId="0" applyFont="1" applyFill="1" applyBorder="1" applyAlignment="1">
      <alignment horizontal="center"/>
    </xf>
    <xf numFmtId="0" fontId="9" fillId="15" borderId="0" xfId="2" applyFont="1" applyFill="1" applyBorder="1"/>
    <xf numFmtId="0" fontId="9" fillId="15" borderId="2" xfId="2" applyFont="1" applyFill="1" applyBorder="1"/>
    <xf numFmtId="0" fontId="20" fillId="15" borderId="6" xfId="0" applyFont="1" applyFill="1" applyBorder="1"/>
    <xf numFmtId="166" fontId="12" fillId="15" borderId="0" xfId="4" applyNumberFormat="1" applyFont="1" applyFill="1" applyBorder="1" applyAlignment="1">
      <alignment horizontal="center"/>
    </xf>
    <xf numFmtId="0" fontId="20" fillId="15" borderId="11" xfId="0" applyFont="1" applyFill="1" applyBorder="1"/>
    <xf numFmtId="166" fontId="12" fillId="15" borderId="2" xfId="4" applyNumberFormat="1" applyFont="1" applyFill="1" applyBorder="1" applyAlignment="1">
      <alignment horizontal="center"/>
    </xf>
    <xf numFmtId="166" fontId="21" fillId="15" borderId="0" xfId="2" applyNumberFormat="1" applyFont="1" applyFill="1" applyBorder="1"/>
    <xf numFmtId="10" fontId="22" fillId="15" borderId="0" xfId="1" applyNumberFormat="1" applyFont="1" applyFill="1" applyBorder="1"/>
    <xf numFmtId="0" fontId="22" fillId="15" borderId="6" xfId="0" applyFont="1" applyFill="1" applyBorder="1"/>
    <xf numFmtId="10" fontId="22" fillId="15" borderId="2" xfId="1" applyNumberFormat="1" applyFont="1" applyFill="1" applyBorder="1"/>
    <xf numFmtId="10" fontId="22" fillId="15" borderId="12" xfId="1" applyNumberFormat="1" applyFont="1" applyFill="1" applyBorder="1"/>
    <xf numFmtId="0" fontId="22" fillId="15" borderId="11" xfId="0" applyFont="1" applyFill="1" applyBorder="1"/>
    <xf numFmtId="10" fontId="22" fillId="15" borderId="0" xfId="0" applyNumberFormat="1" applyFont="1" applyFill="1" applyBorder="1"/>
    <xf numFmtId="10" fontId="22" fillId="15" borderId="2" xfId="0" applyNumberFormat="1" applyFont="1" applyFill="1" applyBorder="1"/>
  </cellXfs>
  <cellStyles count="14">
    <cellStyle name="Milliers 2" xfId="3"/>
    <cellStyle name="Monétaire 2" xfId="4"/>
    <cellStyle name="Normal" xfId="0" builtinId="0"/>
    <cellStyle name="Normal 2" xfId="2"/>
    <cellStyle name="Normal 3" xfId="12"/>
    <cellStyle name="Normal 5" xfId="11"/>
    <cellStyle name="Normal 6" xfId="13"/>
    <cellStyle name="Pourcentage" xfId="1" builtinId="5"/>
    <cellStyle name="Pourcentage 2" xfId="5"/>
    <cellStyle name="StyleBasPage" xfId="6"/>
    <cellStyle name="StyleDonneesBrutes" xfId="7"/>
    <cellStyle name="StyleEntete" xfId="8"/>
    <cellStyle name="StyleTitreContexte" xfId="9"/>
    <cellStyle name="StyleTitreTableau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Evolution de l'audience Moteur </a:t>
            </a:r>
            <a:r>
              <a:rPr lang="fr-FR" sz="1600" b="0" i="0" baseline="0"/>
              <a:t>(recalculée)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05778310979029"/>
          <c:y val="0.14665710939808135"/>
          <c:w val="0.82815362811316562"/>
          <c:h val="0.80933841701018605"/>
        </c:manualLayout>
      </c:layout>
      <c:lineChart>
        <c:grouping val="standard"/>
        <c:ser>
          <c:idx val="3"/>
          <c:order val="0"/>
          <c:tx>
            <c:v>2010</c:v>
          </c:tx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+++'!$Y$3:$Y$14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1"/>
          <c:tx>
            <c:v>2011</c:v>
          </c:tx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+++'!$Y$15:$Y$26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2"/>
          <c:tx>
            <c:v>2012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+++'!$Y$27:$Y$38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4"/>
          <c:tx>
            <c:v>2013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 +++ SYNTHESE GLOBALE +++'!$Y$39:$Y$50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138368"/>
        <c:axId val="94139904"/>
      </c:lineChart>
      <c:lineChart>
        <c:grouping val="standard"/>
        <c:ser>
          <c:idx val="0"/>
          <c:order val="3"/>
          <c:tx>
            <c:v>2012/2011</c:v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 +++ SYNTHESE GLOBALE +++'!$AK$27:$AK$38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144384"/>
        <c:axId val="94142464"/>
      </c:lineChart>
      <c:catAx>
        <c:axId val="94138368"/>
        <c:scaling>
          <c:orientation val="minMax"/>
        </c:scaling>
        <c:axPos val="b"/>
        <c:tickLblPos val="nextTo"/>
        <c:crossAx val="94139904"/>
        <c:crosses val="autoZero"/>
        <c:auto val="1"/>
        <c:lblAlgn val="ctr"/>
        <c:lblOffset val="100"/>
      </c:catAx>
      <c:valAx>
        <c:axId val="94139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Visites</a:t>
                </a:r>
              </a:p>
            </c:rich>
          </c:tx>
          <c:layout>
            <c:manualLayout>
              <c:xMode val="edge"/>
              <c:yMode val="edge"/>
              <c:x val="1.3637867999612594E-3"/>
              <c:y val="0.54866644007929999"/>
            </c:manualLayout>
          </c:layout>
        </c:title>
        <c:numFmt formatCode="#,##0" sourceLinked="1"/>
        <c:tickLblPos val="nextTo"/>
        <c:crossAx val="94138368"/>
        <c:crosses val="autoZero"/>
        <c:crossBetween val="between"/>
      </c:valAx>
      <c:valAx>
        <c:axId val="94142464"/>
        <c:scaling>
          <c:orientation val="minMax"/>
          <c:max val="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Croissance %</a:t>
                </a:r>
              </a:p>
            </c:rich>
          </c:tx>
          <c:layout>
            <c:manualLayout>
              <c:xMode val="edge"/>
              <c:yMode val="edge"/>
              <c:x val="0.97789978121423415"/>
              <c:y val="0.48889922156541182"/>
            </c:manualLayout>
          </c:layout>
        </c:title>
        <c:numFmt formatCode="0.0%" sourceLinked="1"/>
        <c:tickLblPos val="nextTo"/>
        <c:crossAx val="94144384"/>
        <c:crosses val="max"/>
        <c:crossBetween val="between"/>
      </c:valAx>
      <c:catAx>
        <c:axId val="94144384"/>
        <c:scaling>
          <c:orientation val="minMax"/>
        </c:scaling>
        <c:delete val="1"/>
        <c:axPos val="b"/>
        <c:tickLblPos val="none"/>
        <c:crossAx val="94142464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17020359940921184"/>
          <c:y val="7.7289279921259516E-2"/>
          <c:w val="0.63368074459752499"/>
          <c:h val="3.7798887527353019E-2"/>
        </c:manualLayout>
      </c:layout>
    </c:legend>
    <c:plotVisOnly val="1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Evolution de l'audience Notoriété </a:t>
            </a:r>
            <a:r>
              <a:rPr lang="fr-FR" sz="1600" b="0" i="0" baseline="0"/>
              <a:t>(recalculée)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105778310979026"/>
          <c:y val="0.14665710939808135"/>
          <c:w val="0.82815362811316562"/>
          <c:h val="0.80933841701018616"/>
        </c:manualLayout>
      </c:layout>
      <c:lineChart>
        <c:grouping val="standard"/>
        <c:ser>
          <c:idx val="3"/>
          <c:order val="0"/>
          <c:tx>
            <c:v>2010</c:v>
          </c:tx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+++'!$X$3:$X$14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1"/>
          <c:tx>
            <c:v>2011</c:v>
          </c:tx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+++'!$X$15:$X$26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2"/>
          <c:tx>
            <c:v>2012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+++'!$X$27:$X$38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4"/>
          <c:tx>
            <c:v>2013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 +++ SYNTHESE GLOBALE +++'!$X$39:$X$50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615424"/>
        <c:axId val="94616960"/>
      </c:lineChart>
      <c:lineChart>
        <c:grouping val="standard"/>
        <c:ser>
          <c:idx val="0"/>
          <c:order val="3"/>
          <c:tx>
            <c:v>2012/2011</c:v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 +++ SYNTHESE GLOBALE +++'!$AJ$27:$AJ$38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641536"/>
        <c:axId val="94639616"/>
      </c:lineChart>
      <c:catAx>
        <c:axId val="94615424"/>
        <c:scaling>
          <c:orientation val="minMax"/>
        </c:scaling>
        <c:axPos val="b"/>
        <c:tickLblPos val="nextTo"/>
        <c:crossAx val="94616960"/>
        <c:crosses val="autoZero"/>
        <c:auto val="1"/>
        <c:lblAlgn val="ctr"/>
        <c:lblOffset val="100"/>
      </c:catAx>
      <c:valAx>
        <c:axId val="94616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Visites</a:t>
                </a:r>
              </a:p>
            </c:rich>
          </c:tx>
          <c:layout>
            <c:manualLayout>
              <c:xMode val="edge"/>
              <c:yMode val="edge"/>
              <c:x val="1.3637867999612599E-3"/>
              <c:y val="0.54866644007929999"/>
            </c:manualLayout>
          </c:layout>
        </c:title>
        <c:numFmt formatCode="#,##0" sourceLinked="1"/>
        <c:tickLblPos val="nextTo"/>
        <c:crossAx val="94615424"/>
        <c:crosses val="autoZero"/>
        <c:crossBetween val="between"/>
      </c:valAx>
      <c:valAx>
        <c:axId val="94639616"/>
        <c:scaling>
          <c:orientation val="minMax"/>
          <c:max val="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Croissance %</a:t>
                </a:r>
              </a:p>
            </c:rich>
          </c:tx>
          <c:layout>
            <c:manualLayout>
              <c:xMode val="edge"/>
              <c:yMode val="edge"/>
              <c:x val="0.97789978121423415"/>
              <c:y val="0.48889922156541182"/>
            </c:manualLayout>
          </c:layout>
        </c:title>
        <c:numFmt formatCode="0.0%" sourceLinked="1"/>
        <c:tickLblPos val="nextTo"/>
        <c:crossAx val="94641536"/>
        <c:crosses val="max"/>
        <c:crossBetween val="between"/>
      </c:valAx>
      <c:catAx>
        <c:axId val="94641536"/>
        <c:scaling>
          <c:orientation val="minMax"/>
        </c:scaling>
        <c:delete val="1"/>
        <c:axPos val="b"/>
        <c:tickLblPos val="none"/>
        <c:crossAx val="94639616"/>
        <c:crosses val="autoZero"/>
        <c:auto val="1"/>
        <c:lblAlgn val="ctr"/>
        <c:lblOffset val="100"/>
      </c:catAx>
    </c:plotArea>
    <c:legend>
      <c:legendPos val="t"/>
      <c:layout/>
    </c:legend>
    <c:plotVisOnly val="1"/>
  </c:chart>
  <c:spPr>
    <a:noFill/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/>
            </a:pPr>
            <a:r>
              <a:rPr lang="fr-FR" sz="1200" b="1" i="0" baseline="0"/>
              <a:t>Evolution du GMS issu du référencement Moteur seul </a:t>
            </a:r>
            <a:r>
              <a:rPr lang="fr-FR" sz="1200" b="0" i="0" baseline="0"/>
              <a:t>(recalculé)</a:t>
            </a:r>
            <a:endParaRPr lang="fr-FR" sz="1200" b="0"/>
          </a:p>
        </c:rich>
      </c:tx>
      <c:layout/>
    </c:title>
    <c:plotArea>
      <c:layout>
        <c:manualLayout>
          <c:layoutTarget val="inner"/>
          <c:xMode val="edge"/>
          <c:yMode val="edge"/>
          <c:x val="0.11219981388068649"/>
          <c:y val="9.2256719645865279E-2"/>
          <c:w val="0.81446808126794601"/>
          <c:h val="0.83447447229969596"/>
        </c:manualLayout>
      </c:layout>
      <c:lineChart>
        <c:grouping val="standard"/>
        <c:ser>
          <c:idx val="2"/>
          <c:order val="0"/>
          <c:tx>
            <c:v>2010</c:v>
          </c:tx>
          <c:spPr>
            <a:ln>
              <a:solidFill>
                <a:srgbClr val="8064A2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+++'!$AG$3:$AG$14</c:f>
              <c:numCache>
                <c:formatCode>_-* #,##0.00\ "€"_-;\-* #,##0.00\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1"/>
          <c:tx>
            <c:v>2011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+++'!$AG$15:$AG$26</c:f>
              <c:numCache>
                <c:formatCode>#,##0.00\ "€";[Red]\-#,##0.00\ "€"</c:formatCode>
                <c:ptCount val="12"/>
                <c:pt idx="0" formatCode="_-* #,##0.00\ &quot;€&quot;_-;\-* #,##0.00\ &quot;€&quot;_-;_-* &quot;-&quot;??\ &quot;€&quot;_-;_-@_-">
                  <c:v>0</c:v>
                </c:pt>
                <c:pt idx="1">
                  <c:v>0</c:v>
                </c:pt>
                <c:pt idx="2" formatCode="_-* #,##0.00\ &quot;€&quot;_-;\-* #,##0.00\ &quot;€&quot;_-;_-* &quot;-&quot;??\ &quot;€&quot;_-;_-@_-">
                  <c:v>0</c:v>
                </c:pt>
                <c:pt idx="3" formatCode="_-* #,##0.00\ &quot;€&quot;_-;\-* #,##0.00\ &quot;€&quot;_-;_-* &quot;-&quot;??\ &quot;€&quot;_-;_-@_-">
                  <c:v>0</c:v>
                </c:pt>
                <c:pt idx="4" formatCode="_-* #,##0.00\ &quot;€&quot;_-;\-* #,##0.00\ &quot;€&quot;_-;_-* &quot;-&quot;??\ &quot;€&quot;_-;_-@_-">
                  <c:v>0</c:v>
                </c:pt>
                <c:pt idx="5" formatCode="_-* #,##0.00\ &quot;€&quot;_-;\-* #,##0.00\ &quot;€&quot;_-;_-* &quot;-&quot;??\ &quot;€&quot;_-;_-@_-">
                  <c:v>0</c:v>
                </c:pt>
                <c:pt idx="6" formatCode="_-* #,##0.00\ &quot;€&quot;_-;\-* #,##0.00\ &quot;€&quot;_-;_-* &quot;-&quot;??\ &quot;€&quot;_-;_-@_-">
                  <c:v>0</c:v>
                </c:pt>
                <c:pt idx="7" formatCode="_-* #,##0.00\ &quot;€&quot;_-;\-* #,##0.00\ &quot;€&quot;_-;_-* &quot;-&quot;??\ &quot;€&quot;_-;_-@_-">
                  <c:v>0</c:v>
                </c:pt>
                <c:pt idx="8" formatCode="_-* #,##0.00\ &quot;€&quot;_-;\-* #,##0.00\ &quot;€&quot;_-;_-* &quot;-&quot;??\ &quot;€&quot;_-;_-@_-">
                  <c:v>0</c:v>
                </c:pt>
                <c:pt idx="9" formatCode="_-* #,##0.00\ &quot;€&quot;_-;\-* #,##0.00\ &quot;€&quot;_-;_-* &quot;-&quot;??\ &quot;€&quot;_-;_-@_-">
                  <c:v>0</c:v>
                </c:pt>
                <c:pt idx="10" formatCode="_-* #,##0.00\ &quot;€&quot;_-;\-* #,##0.00\ &quot;€&quot;_-;_-* &quot;-&quot;??\ &quot;€&quot;_-;_-@_-">
                  <c:v>0</c:v>
                </c:pt>
                <c:pt idx="11" formatCode="_-* #,##0.00\ &quot;€&quot;_-;\-* #,##0.00\ &quot;€&quot;_-;_-* &quot;-&quot;??\ &quot;€&quot;_-;_-@_-">
                  <c:v>0</c:v>
                </c:pt>
              </c:numCache>
            </c:numRef>
          </c:val>
        </c:ser>
        <c:ser>
          <c:idx val="0"/>
          <c:order val="2"/>
          <c:tx>
            <c:v>2012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+++'!$AG$27:$AG$38</c:f>
              <c:numCache>
                <c:formatCode>_-* #,##0.00\ "€"_-;\-* #,##0.00\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.00\ &quot;€&quot;;[Red]\-#,##0.00\ &quot;€&quot;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706688"/>
        <c:axId val="94712576"/>
      </c:lineChart>
      <c:lineChart>
        <c:grouping val="standard"/>
        <c:ser>
          <c:idx val="1"/>
          <c:order val="3"/>
          <c:tx>
            <c:v>Evol. 2012/2011</c:v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 +++ SYNTHESE GLOBALE +++'!$AO$27:$AO$38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2013</c:v>
          </c:tx>
          <c:marker>
            <c:symbol val="none"/>
          </c:marker>
          <c:val>
            <c:numRef>
              <c:f>' +++ SYNTHESE GLOBALE +++'!$AG$39:$AG$50</c:f>
              <c:numCache>
                <c:formatCode>_-* #,##0.00\ "€"_-;\-* #,##0.00\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716672"/>
        <c:axId val="94714496"/>
      </c:lineChart>
      <c:catAx>
        <c:axId val="94706688"/>
        <c:scaling>
          <c:orientation val="minMax"/>
        </c:scaling>
        <c:axPos val="b"/>
        <c:tickLblPos val="nextTo"/>
        <c:crossAx val="94712576"/>
        <c:crossesAt val="0"/>
        <c:auto val="1"/>
        <c:lblAlgn val="ctr"/>
        <c:lblOffset val="100"/>
      </c:catAx>
      <c:valAx>
        <c:axId val="94712576"/>
        <c:scaling>
          <c:orientation val="minMax"/>
          <c:max val="270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GMS SEO</a:t>
                </a:r>
              </a:p>
            </c:rich>
          </c:tx>
          <c:layout/>
        </c:title>
        <c:numFmt formatCode="_-* #,##0.00\ &quot;€&quot;_-;\-* #,##0.00\ &quot;€&quot;_-;_-* &quot;-&quot;??\ &quot;€&quot;_-;_-@_-" sourceLinked="1"/>
        <c:tickLblPos val="nextTo"/>
        <c:crossAx val="94706688"/>
        <c:crosses val="autoZero"/>
        <c:crossBetween val="between"/>
      </c:valAx>
      <c:valAx>
        <c:axId val="94714496"/>
        <c:scaling>
          <c:orientation val="minMax"/>
          <c:max val="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Croissance GMS</a:t>
                </a:r>
                <a:r>
                  <a:rPr lang="fr-FR" baseline="0"/>
                  <a:t> </a:t>
                </a:r>
                <a:r>
                  <a:rPr lang="fr-FR"/>
                  <a:t>%</a:t>
                </a:r>
              </a:p>
            </c:rich>
          </c:tx>
          <c:layout/>
        </c:title>
        <c:numFmt formatCode="0%" sourceLinked="0"/>
        <c:tickLblPos val="nextTo"/>
        <c:crossAx val="94716672"/>
        <c:crosses val="max"/>
        <c:crossBetween val="between"/>
      </c:valAx>
      <c:catAx>
        <c:axId val="94716672"/>
        <c:scaling>
          <c:orientation val="minMax"/>
        </c:scaling>
        <c:delete val="1"/>
        <c:axPos val="b"/>
        <c:tickLblPos val="none"/>
        <c:crossAx val="94714496"/>
        <c:crossesAt val="0"/>
        <c:auto val="1"/>
        <c:lblAlgn val="ctr"/>
        <c:lblOffset val="100"/>
      </c:catAx>
    </c:plotArea>
    <c:legend>
      <c:legendPos val="t"/>
      <c:layout/>
    </c:legend>
    <c:plotVisOnly val="1"/>
  </c:chart>
  <c:spPr>
    <a:noFill/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/>
            </a:pPr>
            <a:r>
              <a:rPr lang="fr-FR" sz="1200" b="1" i="0" baseline="0"/>
              <a:t>Evolution du GMS Notoriété</a:t>
            </a:r>
          </a:p>
          <a:p>
            <a:pPr>
              <a:defRPr sz="1200"/>
            </a:pPr>
            <a:r>
              <a:rPr lang="fr-FR" sz="1200" b="0" i="0" baseline="0"/>
              <a:t>(recalculé)</a:t>
            </a:r>
            <a:endParaRPr lang="fr-FR" sz="1200" b="0"/>
          </a:p>
        </c:rich>
      </c:tx>
      <c:layout>
        <c:manualLayout>
          <c:xMode val="edge"/>
          <c:yMode val="edge"/>
          <c:x val="0.40054579392043188"/>
          <c:y val="0"/>
        </c:manualLayout>
      </c:layout>
    </c:title>
    <c:plotArea>
      <c:layout>
        <c:manualLayout>
          <c:layoutTarget val="inner"/>
          <c:xMode val="edge"/>
          <c:yMode val="edge"/>
          <c:x val="0.11219981388068649"/>
          <c:y val="0.11734043489961157"/>
          <c:w val="0.81446808126794579"/>
          <c:h val="0.80939075704594809"/>
        </c:manualLayout>
      </c:layout>
      <c:lineChart>
        <c:grouping val="standard"/>
        <c:ser>
          <c:idx val="2"/>
          <c:order val="0"/>
          <c:tx>
            <c:v>2010</c:v>
          </c:tx>
          <c:spPr>
            <a:ln>
              <a:solidFill>
                <a:srgbClr val="8064A2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+++'!$AE$3:$AE$14</c:f>
              <c:numCache>
                <c:formatCode>_-* #,##0.00\ "€"_-;\-* #,##0.00\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1"/>
          <c:tx>
            <c:v>2011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+++'!$AE$15:$AE$26</c:f>
              <c:numCache>
                <c:formatCode>_-* #,##0.00\ "€"_-;\-* #,##0.00\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2"/>
          <c:tx>
            <c:v>2012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+++'!$AE$27:$AE$38</c:f>
              <c:numCache>
                <c:formatCode>_-* #,##0.00\ "€"_-;\-* #,##0.00\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 +++ SYNTHESE GLOBALE +++'!$AE$39:$AE$50</c:f>
              <c:numCache>
                <c:formatCode>_-* #,##0.00\ "€"_-;\-* #,##0.00\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802304"/>
        <c:axId val="94803840"/>
      </c:lineChart>
      <c:lineChart>
        <c:grouping val="standard"/>
        <c:ser>
          <c:idx val="1"/>
          <c:order val="3"/>
          <c:tx>
            <c:v>Evol. 2012/2011</c:v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 +++ SYNTHESE GLOBALE +++'!$AN$27:$AN$38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812032"/>
        <c:axId val="94810112"/>
      </c:lineChart>
      <c:catAx>
        <c:axId val="94802304"/>
        <c:scaling>
          <c:orientation val="minMax"/>
        </c:scaling>
        <c:axPos val="b"/>
        <c:tickLblPos val="nextTo"/>
        <c:crossAx val="94803840"/>
        <c:crossesAt val="0"/>
        <c:auto val="1"/>
        <c:lblAlgn val="ctr"/>
        <c:lblOffset val="100"/>
      </c:catAx>
      <c:valAx>
        <c:axId val="948038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GMS SEO</a:t>
                </a:r>
              </a:p>
            </c:rich>
          </c:tx>
          <c:layout/>
        </c:title>
        <c:numFmt formatCode="_-* #,##0.00\ &quot;€&quot;_-;\-* #,##0.00\ &quot;€&quot;_-;_-* &quot;-&quot;??\ &quot;€&quot;_-;_-@_-" sourceLinked="1"/>
        <c:tickLblPos val="nextTo"/>
        <c:crossAx val="94802304"/>
        <c:crosses val="autoZero"/>
        <c:crossBetween val="between"/>
      </c:valAx>
      <c:valAx>
        <c:axId val="94810112"/>
        <c:scaling>
          <c:orientation val="minMax"/>
          <c:max val="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Croissance GMS</a:t>
                </a:r>
                <a:r>
                  <a:rPr lang="fr-FR" baseline="0"/>
                  <a:t> </a:t>
                </a:r>
                <a:r>
                  <a:rPr lang="fr-FR"/>
                  <a:t>%</a:t>
                </a:r>
              </a:p>
            </c:rich>
          </c:tx>
          <c:layout/>
        </c:title>
        <c:numFmt formatCode="0%" sourceLinked="0"/>
        <c:tickLblPos val="nextTo"/>
        <c:crossAx val="94812032"/>
        <c:crosses val="max"/>
        <c:crossBetween val="between"/>
      </c:valAx>
      <c:catAx>
        <c:axId val="94812032"/>
        <c:scaling>
          <c:orientation val="minMax"/>
        </c:scaling>
        <c:delete val="1"/>
        <c:axPos val="b"/>
        <c:tickLblPos val="none"/>
        <c:crossAx val="94810112"/>
        <c:crossesAt val="0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29296481451533057"/>
          <c:y val="6.960730982914605E-2"/>
          <c:w val="0.49881049870998656"/>
          <c:h val="3.7798887527353019E-2"/>
        </c:manualLayout>
      </c:layout>
    </c:legend>
    <c:plotVisOnly val="1"/>
  </c:chart>
  <c:spPr>
    <a:noFill/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Evolution du Taux de rebond Moteur</a:t>
            </a:r>
          </a:p>
          <a:p>
            <a:pPr>
              <a:defRPr/>
            </a:pPr>
            <a:r>
              <a:rPr lang="fr-FR" sz="1600" b="0"/>
              <a:t>(recalculé)</a:t>
            </a:r>
          </a:p>
        </c:rich>
      </c:tx>
      <c:layout>
        <c:manualLayout>
          <c:xMode val="edge"/>
          <c:yMode val="edge"/>
          <c:x val="0.31438174389888079"/>
          <c:y val="0"/>
        </c:manualLayout>
      </c:layout>
    </c:title>
    <c:plotArea>
      <c:layout>
        <c:manualLayout>
          <c:layoutTarget val="inner"/>
          <c:xMode val="edge"/>
          <c:yMode val="edge"/>
          <c:x val="6.6963113110759018E-2"/>
          <c:y val="0.12976131791551687"/>
          <c:w val="0.92856366618536756"/>
          <c:h val="0.81787297007483162"/>
        </c:manualLayout>
      </c:layout>
      <c:lineChart>
        <c:grouping val="standard"/>
        <c:ser>
          <c:idx val="0"/>
          <c:order val="0"/>
          <c:tx>
            <c:v>2010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val>
            <c:numRef>
              <c:f>' +++ SYNTHESE GLOBALE +++'!$AD$3:$AD$14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1"/>
          <c:tx>
            <c:v>2011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+++'!$AD$15:$AD$26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2"/>
          <c:tx>
            <c:v>2012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+++'!$AD$27:$AD$38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3"/>
          <c:tx>
            <c:v>2013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 +++ SYNTHESE GLOBALE +++'!$AD$39:$AD$50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841856"/>
        <c:axId val="94851840"/>
      </c:lineChart>
      <c:catAx>
        <c:axId val="94841856"/>
        <c:scaling>
          <c:orientation val="minMax"/>
        </c:scaling>
        <c:axPos val="b"/>
        <c:tickLblPos val="nextTo"/>
        <c:crossAx val="94851840"/>
        <c:crosses val="autoZero"/>
        <c:auto val="1"/>
        <c:lblAlgn val="ctr"/>
        <c:lblOffset val="100"/>
      </c:catAx>
      <c:valAx>
        <c:axId val="94851840"/>
        <c:scaling>
          <c:orientation val="minMax"/>
          <c:max val="0.70000000000000062"/>
          <c:min val="0.30000000000000032"/>
        </c:scaling>
        <c:axPos val="l"/>
        <c:majorGridlines/>
        <c:numFmt formatCode="0.00%" sourceLinked="1"/>
        <c:tickLblPos val="nextTo"/>
        <c:crossAx val="94841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2207869887437216"/>
          <c:y val="8.6758382429548753E-2"/>
          <c:w val="0.28986461570313521"/>
          <c:h val="3.7798887527353019E-2"/>
        </c:manualLayout>
      </c:layout>
    </c:legend>
    <c:plotVisOnly val="1"/>
  </c:chart>
  <c:spPr>
    <a:noFill/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Evolution du Taux de conversion Moteur</a:t>
            </a:r>
          </a:p>
          <a:p>
            <a:pPr>
              <a:defRPr/>
            </a:pPr>
            <a:r>
              <a:rPr lang="fr-FR"/>
              <a:t>(recalculé)</a:t>
            </a:r>
          </a:p>
        </c:rich>
      </c:tx>
      <c:layout>
        <c:manualLayout>
          <c:xMode val="edge"/>
          <c:yMode val="edge"/>
          <c:x val="0.31029038349899585"/>
          <c:y val="4.1806192089577175E-3"/>
        </c:manualLayout>
      </c:layout>
    </c:title>
    <c:plotArea>
      <c:layout>
        <c:manualLayout>
          <c:layoutTarget val="inner"/>
          <c:xMode val="edge"/>
          <c:yMode val="edge"/>
          <c:x val="6.6963113110759018E-2"/>
          <c:y val="0.16111596198269984"/>
          <c:w val="0.92856366618536756"/>
          <c:h val="0.78651832600764737"/>
        </c:manualLayout>
      </c:layout>
      <c:lineChart>
        <c:grouping val="standard"/>
        <c:ser>
          <c:idx val="2"/>
          <c:order val="0"/>
          <c:tx>
            <c:v>2010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+++'!$AA$3:$AA$14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1"/>
          <c:tx>
            <c:v>2011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+++'!$AA$15:$AA$26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2"/>
          <c:tx>
            <c:v>2012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+++'!$AA$27:$AA$38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3"/>
          <c:tx>
            <c:v>2013</c:v>
          </c:tx>
          <c:marker>
            <c:symbol val="none"/>
          </c:marker>
          <c:val>
            <c:numRef>
              <c:f>' +++ SYNTHESE GLOBALE +++'!$AM$39:$AM$50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4935680"/>
        <c:axId val="94949760"/>
      </c:lineChart>
      <c:catAx>
        <c:axId val="94935680"/>
        <c:scaling>
          <c:orientation val="minMax"/>
        </c:scaling>
        <c:axPos val="b"/>
        <c:tickLblPos val="nextTo"/>
        <c:crossAx val="94949760"/>
        <c:crosses val="autoZero"/>
        <c:auto val="1"/>
        <c:lblAlgn val="ctr"/>
        <c:lblOffset val="100"/>
      </c:catAx>
      <c:valAx>
        <c:axId val="94949760"/>
        <c:scaling>
          <c:orientation val="minMax"/>
        </c:scaling>
        <c:axPos val="l"/>
        <c:majorGridlines/>
        <c:numFmt formatCode="0.00%" sourceLinked="1"/>
        <c:tickLblPos val="nextTo"/>
        <c:crossAx val="94935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0084722301865938"/>
          <c:y val="0.10441096474371898"/>
          <c:w val="0.28986461570313521"/>
          <c:h val="3.7798887527353019E-2"/>
        </c:manualLayout>
      </c:layout>
    </c:legend>
    <c:plotVisOnly val="1"/>
  </c:chart>
  <c:spPr>
    <a:noFill/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Evolution du Taux de conversion Notoriété</a:t>
            </a:r>
          </a:p>
          <a:p>
            <a:pPr>
              <a:defRPr/>
            </a:pPr>
            <a:r>
              <a:rPr lang="fr-FR"/>
              <a:t>(recalculé)</a:t>
            </a:r>
          </a:p>
        </c:rich>
      </c:tx>
      <c:layout>
        <c:manualLayout>
          <c:xMode val="edge"/>
          <c:yMode val="edge"/>
          <c:x val="0.31029038349899585"/>
          <c:y val="4.1806192089577175E-3"/>
        </c:manualLayout>
      </c:layout>
    </c:title>
    <c:plotArea>
      <c:layout>
        <c:manualLayout>
          <c:layoutTarget val="inner"/>
          <c:xMode val="edge"/>
          <c:yMode val="edge"/>
          <c:x val="6.6963113110759018E-2"/>
          <c:y val="0.16111596198269984"/>
          <c:w val="0.92856366618536756"/>
          <c:h val="0.78651832600764726"/>
        </c:manualLayout>
      </c:layout>
      <c:lineChart>
        <c:grouping val="standard"/>
        <c:ser>
          <c:idx val="2"/>
          <c:order val="0"/>
          <c:tx>
            <c:v>2010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+++'!$Z$3:$Z$14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1"/>
          <c:tx>
            <c:v>2011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+++'!$Z$15:$Z$26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2"/>
          <c:tx>
            <c:v>2012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 +++ SYNTHESE GLOBALE +++'!$AQ$3:$AQ$14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 +++ SYNTHESE GLOBALE +++'!$Z$27:$Z$38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3"/>
          <c:tx>
            <c:v>2013</c:v>
          </c:tx>
          <c:marker>
            <c:symbol val="none"/>
          </c:marker>
          <c:val>
            <c:numRef>
              <c:f>' +++ SYNTHESE GLOBALE +++'!$AL$39:$AL$50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5041408"/>
        <c:axId val="95042944"/>
      </c:lineChart>
      <c:catAx>
        <c:axId val="95041408"/>
        <c:scaling>
          <c:orientation val="minMax"/>
        </c:scaling>
        <c:axPos val="b"/>
        <c:tickLblPos val="nextTo"/>
        <c:crossAx val="95042944"/>
        <c:crosses val="autoZero"/>
        <c:auto val="1"/>
        <c:lblAlgn val="ctr"/>
        <c:lblOffset val="100"/>
      </c:catAx>
      <c:valAx>
        <c:axId val="95042944"/>
        <c:scaling>
          <c:orientation val="minMax"/>
        </c:scaling>
        <c:axPos val="l"/>
        <c:majorGridlines/>
        <c:numFmt formatCode="0.00%" sourceLinked="1"/>
        <c:tickLblPos val="nextTo"/>
        <c:crossAx val="95041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0084722301865938"/>
          <c:y val="0.10441096474371898"/>
          <c:w val="0.28986461570313521"/>
          <c:h val="3.7798887527353019E-2"/>
        </c:manualLayout>
      </c:layout>
    </c:legend>
    <c:plotVisOnly val="1"/>
  </c:chart>
  <c:spPr>
    <a:noFill/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574" y="12725"/>
    <xdr:ext cx="9312306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4574" y="12725"/>
    <xdr:ext cx="9312306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306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2306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4574" y="12725"/>
    <xdr:ext cx="9312306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29459" y="17891"/>
    <xdr:ext cx="9312306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29459" y="17891"/>
    <xdr:ext cx="9312306" cy="60756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Q56"/>
  <sheetViews>
    <sheetView tabSelected="1" view="pageBreakPreview" topLeftCell="A81" zoomScale="83" zoomScaleNormal="100" zoomScaleSheetLayoutView="83" workbookViewId="0">
      <pane ySplit="1110" activePane="bottomLeft"/>
      <selection activeCell="C81" sqref="C1:C1048576"/>
      <selection pane="bottomLeft" activeCell="J26" sqref="J26"/>
    </sheetView>
  </sheetViews>
  <sheetFormatPr baseColWidth="10" defaultRowHeight="15"/>
  <cols>
    <col min="1" max="1" width="11.42578125" customWidth="1"/>
    <col min="2" max="2" width="9.28515625" style="15" customWidth="1"/>
    <col min="3" max="3" width="11.7109375" style="14" customWidth="1"/>
    <col min="4" max="5" width="8.28515625" style="14" customWidth="1"/>
    <col min="6" max="7" width="9" style="14" customWidth="1"/>
    <col min="8" max="8" width="10.85546875" style="15" customWidth="1"/>
    <col min="9" max="9" width="12.7109375" style="14" customWidth="1"/>
    <col min="10" max="11" width="7.5703125" style="14" customWidth="1"/>
    <col min="12" max="12" width="9" style="15" customWidth="1"/>
    <col min="13" max="13" width="9.28515625" style="14" customWidth="1"/>
    <col min="14" max="15" width="6.5703125" style="3" customWidth="1"/>
    <col min="16" max="16" width="7" style="16" customWidth="1"/>
    <col min="17" max="17" width="9.42578125" style="55" customWidth="1"/>
    <col min="18" max="18" width="11.42578125" style="55" customWidth="1"/>
    <col min="19" max="19" width="9.42578125" style="2" customWidth="1"/>
    <col min="20" max="21" width="11" customWidth="1"/>
    <col min="22" max="22" width="5.85546875" style="1" customWidth="1"/>
    <col min="23" max="23" width="7.140625" style="1" customWidth="1"/>
    <col min="24" max="25" width="11" style="1" customWidth="1"/>
    <col min="26" max="27" width="11.42578125" style="1"/>
    <col min="28" max="28" width="0" hidden="1" customWidth="1"/>
    <col min="29" max="30" width="11.42578125" style="1"/>
    <col min="31" max="31" width="14.28515625" bestFit="1" customWidth="1"/>
    <col min="32" max="32" width="11.85546875" customWidth="1"/>
    <col min="33" max="33" width="14.5703125" customWidth="1"/>
    <col min="34" max="34" width="1.5703125" customWidth="1"/>
    <col min="35" max="35" width="9.42578125" style="2" customWidth="1"/>
  </cols>
  <sheetData>
    <row r="1" spans="1:43" ht="15.75" thickBot="1">
      <c r="A1" s="1"/>
      <c r="B1" s="80" t="s">
        <v>20</v>
      </c>
      <c r="C1" s="81"/>
      <c r="D1" s="81"/>
      <c r="E1" s="81"/>
      <c r="F1" s="81"/>
      <c r="G1" s="82"/>
      <c r="H1" s="83" t="s">
        <v>21</v>
      </c>
      <c r="I1" s="84"/>
      <c r="J1" s="84"/>
      <c r="K1" s="85"/>
      <c r="L1" s="77" t="s">
        <v>0</v>
      </c>
      <c r="M1" s="78"/>
      <c r="N1" s="78"/>
      <c r="O1" s="78"/>
      <c r="P1" s="79"/>
      <c r="Q1" s="1" t="s">
        <v>1</v>
      </c>
      <c r="T1" s="87" t="s">
        <v>10</v>
      </c>
      <c r="U1" s="88"/>
      <c r="V1" s="88"/>
      <c r="W1" s="89"/>
      <c r="X1" s="90" t="s">
        <v>7</v>
      </c>
      <c r="Y1" s="91"/>
      <c r="Z1" s="92" t="s">
        <v>9</v>
      </c>
      <c r="AA1" s="93"/>
      <c r="AC1" s="96" t="s">
        <v>44</v>
      </c>
      <c r="AD1" s="97"/>
      <c r="AE1" s="86" t="s">
        <v>16</v>
      </c>
      <c r="AF1" s="86"/>
      <c r="AG1" s="86"/>
    </row>
    <row r="2" spans="1:43" s="8" customFormat="1" ht="35.25" customHeight="1">
      <c r="A2" s="7"/>
      <c r="B2" s="43" t="s">
        <v>28</v>
      </c>
      <c r="C2" s="45" t="s">
        <v>29</v>
      </c>
      <c r="D2" s="45" t="s">
        <v>15</v>
      </c>
      <c r="E2" s="45" t="s">
        <v>14</v>
      </c>
      <c r="F2" s="44" t="s">
        <v>30</v>
      </c>
      <c r="G2" s="44" t="s">
        <v>47</v>
      </c>
      <c r="H2" s="43" t="s">
        <v>27</v>
      </c>
      <c r="I2" s="45" t="s">
        <v>19</v>
      </c>
      <c r="J2" s="44" t="s">
        <v>24</v>
      </c>
      <c r="K2" s="44" t="s">
        <v>46</v>
      </c>
      <c r="L2" s="43" t="s">
        <v>25</v>
      </c>
      <c r="M2" s="44" t="s">
        <v>8</v>
      </c>
      <c r="N2" s="44" t="s">
        <v>26</v>
      </c>
      <c r="O2" s="44" t="s">
        <v>45</v>
      </c>
      <c r="P2" s="42" t="s">
        <v>6</v>
      </c>
      <c r="Q2" s="49" t="s">
        <v>22</v>
      </c>
      <c r="R2" s="49" t="s">
        <v>23</v>
      </c>
      <c r="T2" s="9" t="s">
        <v>11</v>
      </c>
      <c r="U2" s="10" t="s">
        <v>12</v>
      </c>
      <c r="V2" s="32" t="s">
        <v>31</v>
      </c>
      <c r="W2" s="13" t="s">
        <v>32</v>
      </c>
      <c r="X2" s="9" t="s">
        <v>33</v>
      </c>
      <c r="Y2" s="11" t="s">
        <v>34</v>
      </c>
      <c r="Z2" s="12" t="s">
        <v>13</v>
      </c>
      <c r="AA2" s="11" t="s">
        <v>50</v>
      </c>
      <c r="AC2" s="12" t="s">
        <v>48</v>
      </c>
      <c r="AD2" s="11" t="s">
        <v>49</v>
      </c>
      <c r="AE2" s="9" t="s">
        <v>35</v>
      </c>
      <c r="AF2" s="35" t="s">
        <v>17</v>
      </c>
      <c r="AG2" s="18" t="s">
        <v>18</v>
      </c>
    </row>
    <row r="3" spans="1:43" s="1" customFormat="1" ht="15" customHeight="1">
      <c r="A3" s="46">
        <v>40179</v>
      </c>
      <c r="B3" s="100"/>
      <c r="C3" s="101"/>
      <c r="D3" s="98"/>
      <c r="E3" s="25" t="e">
        <f t="shared" ref="E3:E14" si="0">C3/D3</f>
        <v>#DIV/0!</v>
      </c>
      <c r="F3" s="105"/>
      <c r="G3" s="105"/>
      <c r="H3" s="100"/>
      <c r="I3" s="101"/>
      <c r="J3" s="105"/>
      <c r="K3" s="105"/>
      <c r="L3" s="106"/>
      <c r="M3" s="27">
        <f>H3+B3</f>
        <v>0</v>
      </c>
      <c r="N3" s="110"/>
      <c r="O3" s="110"/>
      <c r="P3" s="29" t="e">
        <f t="shared" ref="P3:P14" si="1">L3/M3</f>
        <v>#DIV/0!</v>
      </c>
      <c r="Q3" s="50">
        <f>H3+B3</f>
        <v>0</v>
      </c>
      <c r="R3" s="51">
        <f>C3+I3</f>
        <v>0</v>
      </c>
      <c r="S3" s="56">
        <v>40179</v>
      </c>
      <c r="T3" s="37" t="e">
        <f>L3-U3</f>
        <v>#DIV/0!</v>
      </c>
      <c r="U3" s="38" t="e">
        <f>(L3*N3-F3*L3)/(AA3-F3)</f>
        <v>#DIV/0!</v>
      </c>
      <c r="V3" s="33" t="e">
        <f>T3/L3</f>
        <v>#DIV/0!</v>
      </c>
      <c r="W3" s="34" t="e">
        <f>U3/L3</f>
        <v>#DIV/0!</v>
      </c>
      <c r="X3" s="39" t="e">
        <f>B3+T3</f>
        <v>#DIV/0!</v>
      </c>
      <c r="Y3" s="40" t="e">
        <f>H3-T3</f>
        <v>#DIV/0!</v>
      </c>
      <c r="Z3" s="21">
        <f>F3</f>
        <v>0</v>
      </c>
      <c r="AA3" s="22" t="e">
        <f>(H3*J3-L3*N3)/(H3-L3)</f>
        <v>#DIV/0!</v>
      </c>
      <c r="AB3" s="5">
        <v>40532</v>
      </c>
      <c r="AC3" s="21">
        <f>G3</f>
        <v>0</v>
      </c>
      <c r="AD3" s="22" t="e">
        <f>(H3*K3-L3*O3)/(H3-L3)</f>
        <v>#DIV/0!</v>
      </c>
      <c r="AE3" s="23" t="e">
        <f>X3*F3*E3</f>
        <v>#DIV/0!</v>
      </c>
      <c r="AF3" s="36" t="e">
        <f>AE3-C3</f>
        <v>#DIV/0!</v>
      </c>
      <c r="AG3" s="24" t="e">
        <f>I3-AF3</f>
        <v>#DIV/0!</v>
      </c>
      <c r="AI3" s="56">
        <v>40179</v>
      </c>
      <c r="AP3" s="76"/>
      <c r="AQ3" s="31" t="s">
        <v>37</v>
      </c>
    </row>
    <row r="4" spans="1:43" s="1" customFormat="1">
      <c r="A4" s="46">
        <v>40210</v>
      </c>
      <c r="B4" s="100"/>
      <c r="C4" s="101"/>
      <c r="D4" s="98"/>
      <c r="E4" s="25" t="e">
        <f t="shared" si="0"/>
        <v>#DIV/0!</v>
      </c>
      <c r="F4" s="105"/>
      <c r="G4" s="105"/>
      <c r="H4" s="100"/>
      <c r="I4" s="101"/>
      <c r="J4" s="105"/>
      <c r="K4" s="105"/>
      <c r="L4" s="106"/>
      <c r="M4" s="27">
        <f>H4+B4</f>
        <v>0</v>
      </c>
      <c r="N4" s="110"/>
      <c r="O4" s="110"/>
      <c r="P4" s="29" t="e">
        <f t="shared" si="1"/>
        <v>#DIV/0!</v>
      </c>
      <c r="Q4" s="50">
        <f>H4+B4</f>
        <v>0</v>
      </c>
      <c r="R4" s="51">
        <f>C4+I4</f>
        <v>0</v>
      </c>
      <c r="S4" s="56">
        <v>40210</v>
      </c>
      <c r="T4" s="37" t="e">
        <f>L4-U4</f>
        <v>#DIV/0!</v>
      </c>
      <c r="U4" s="38" t="e">
        <f>(L4*N4-F4*L4)/(AA4-F4)</f>
        <v>#DIV/0!</v>
      </c>
      <c r="V4" s="33" t="e">
        <f>T4/L4</f>
        <v>#DIV/0!</v>
      </c>
      <c r="W4" s="34" t="e">
        <f>U4/L4</f>
        <v>#DIV/0!</v>
      </c>
      <c r="X4" s="39" t="e">
        <f>B4+T4</f>
        <v>#DIV/0!</v>
      </c>
      <c r="Y4" s="40" t="e">
        <f>H4-T4</f>
        <v>#DIV/0!</v>
      </c>
      <c r="Z4" s="21">
        <f>F4</f>
        <v>0</v>
      </c>
      <c r="AA4" s="22" t="e">
        <f>(H4*J4-L4*N4)/(H4-L4)</f>
        <v>#DIV/0!</v>
      </c>
      <c r="AB4" s="5">
        <v>40533</v>
      </c>
      <c r="AC4" s="21">
        <f>G4</f>
        <v>0</v>
      </c>
      <c r="AD4" s="22" t="e">
        <f>(H4*K4-L4*O4)/(H4-L4)</f>
        <v>#DIV/0!</v>
      </c>
      <c r="AE4" s="23" t="e">
        <f>X4*F4*E4</f>
        <v>#DIV/0!</v>
      </c>
      <c r="AF4" s="36" t="e">
        <f>AE4-C4</f>
        <v>#DIV/0!</v>
      </c>
      <c r="AG4" s="24" t="e">
        <f>I4-AF4</f>
        <v>#DIV/0!</v>
      </c>
      <c r="AI4" s="56">
        <v>40210</v>
      </c>
      <c r="AP4" s="76"/>
      <c r="AQ4" s="31" t="s">
        <v>38</v>
      </c>
    </row>
    <row r="5" spans="1:43" s="1" customFormat="1">
      <c r="A5" s="46">
        <v>40238</v>
      </c>
      <c r="B5" s="100"/>
      <c r="C5" s="101"/>
      <c r="D5" s="98"/>
      <c r="E5" s="25" t="e">
        <f>C5/D5</f>
        <v>#DIV/0!</v>
      </c>
      <c r="F5" s="105"/>
      <c r="G5" s="105"/>
      <c r="H5" s="100"/>
      <c r="I5" s="101"/>
      <c r="J5" s="105"/>
      <c r="K5" s="105"/>
      <c r="L5" s="106"/>
      <c r="M5" s="27">
        <f>H5+B5</f>
        <v>0</v>
      </c>
      <c r="N5" s="110"/>
      <c r="O5" s="110"/>
      <c r="P5" s="29" t="e">
        <f t="shared" si="1"/>
        <v>#DIV/0!</v>
      </c>
      <c r="Q5" s="50">
        <f>H5+B5</f>
        <v>0</v>
      </c>
      <c r="R5" s="51">
        <f>C5+I5</f>
        <v>0</v>
      </c>
      <c r="S5" s="56">
        <v>40238</v>
      </c>
      <c r="T5" s="37" t="e">
        <f>L5-U5</f>
        <v>#DIV/0!</v>
      </c>
      <c r="U5" s="38" t="e">
        <f>(L5*N5-F5*L5)/(AA5-F5)</f>
        <v>#DIV/0!</v>
      </c>
      <c r="V5" s="33" t="e">
        <f>T5/L5</f>
        <v>#DIV/0!</v>
      </c>
      <c r="W5" s="34" t="e">
        <f>U5/L5</f>
        <v>#DIV/0!</v>
      </c>
      <c r="X5" s="39" t="e">
        <f>B5+T5</f>
        <v>#DIV/0!</v>
      </c>
      <c r="Y5" s="40" t="e">
        <f>H5-T5</f>
        <v>#DIV/0!</v>
      </c>
      <c r="Z5" s="21">
        <f>F5</f>
        <v>0</v>
      </c>
      <c r="AA5" s="22" t="e">
        <f>(H5*J5-L5*N5)/(H5-L5)</f>
        <v>#DIV/0!</v>
      </c>
      <c r="AB5" s="5">
        <v>40534</v>
      </c>
      <c r="AC5" s="21">
        <f>G5</f>
        <v>0</v>
      </c>
      <c r="AD5" s="22" t="e">
        <f>(H5*K5-L5*O5)/(H5-L5)</f>
        <v>#DIV/0!</v>
      </c>
      <c r="AE5" s="23" t="e">
        <f>X5*F5*E5</f>
        <v>#DIV/0!</v>
      </c>
      <c r="AF5" s="36" t="e">
        <f>AE5-C5</f>
        <v>#DIV/0!</v>
      </c>
      <c r="AG5" s="24" t="e">
        <f>I5-AF5</f>
        <v>#DIV/0!</v>
      </c>
      <c r="AI5" s="56">
        <v>40238</v>
      </c>
      <c r="AP5" s="76"/>
      <c r="AQ5" s="31" t="s">
        <v>2</v>
      </c>
    </row>
    <row r="6" spans="1:43" s="1" customFormat="1">
      <c r="A6" s="46">
        <v>40269</v>
      </c>
      <c r="B6" s="100"/>
      <c r="C6" s="101"/>
      <c r="D6" s="98"/>
      <c r="E6" s="25" t="e">
        <f t="shared" si="0"/>
        <v>#DIV/0!</v>
      </c>
      <c r="F6" s="105"/>
      <c r="G6" s="105"/>
      <c r="H6" s="100"/>
      <c r="I6" s="101"/>
      <c r="J6" s="105"/>
      <c r="K6" s="105"/>
      <c r="L6" s="106"/>
      <c r="M6" s="27">
        <f>H6+B6</f>
        <v>0</v>
      </c>
      <c r="N6" s="110"/>
      <c r="O6" s="110"/>
      <c r="P6" s="29" t="e">
        <f t="shared" si="1"/>
        <v>#DIV/0!</v>
      </c>
      <c r="Q6" s="50">
        <f>H6+B6</f>
        <v>0</v>
      </c>
      <c r="R6" s="51">
        <f>C6+I6</f>
        <v>0</v>
      </c>
      <c r="S6" s="56">
        <v>40269</v>
      </c>
      <c r="T6" s="37" t="e">
        <f>L6-U6</f>
        <v>#DIV/0!</v>
      </c>
      <c r="U6" s="38" t="e">
        <f>(L6*N6-F6*L6)/(AA6-F6)</f>
        <v>#DIV/0!</v>
      </c>
      <c r="V6" s="33" t="e">
        <f>T6/L6</f>
        <v>#DIV/0!</v>
      </c>
      <c r="W6" s="34" t="e">
        <f>U6/L6</f>
        <v>#DIV/0!</v>
      </c>
      <c r="X6" s="39" t="e">
        <f>B6+T6</f>
        <v>#DIV/0!</v>
      </c>
      <c r="Y6" s="40" t="e">
        <f>H6-T6</f>
        <v>#DIV/0!</v>
      </c>
      <c r="Z6" s="21">
        <f>F6</f>
        <v>0</v>
      </c>
      <c r="AA6" s="22" t="e">
        <f>(H6*J6-L6*N6)/(H6-L6)</f>
        <v>#DIV/0!</v>
      </c>
      <c r="AB6" s="5">
        <v>40535</v>
      </c>
      <c r="AC6" s="21">
        <f>G6</f>
        <v>0</v>
      </c>
      <c r="AD6" s="22" t="e">
        <f>(H6*K6-L6*O6)/(H6-L6)</f>
        <v>#DIV/0!</v>
      </c>
      <c r="AE6" s="23" t="e">
        <f>X6*F6*E6</f>
        <v>#DIV/0!</v>
      </c>
      <c r="AF6" s="36" t="e">
        <f>AE6-C6</f>
        <v>#DIV/0!</v>
      </c>
      <c r="AG6" s="24" t="e">
        <f>I6-AF6</f>
        <v>#DIV/0!</v>
      </c>
      <c r="AI6" s="56">
        <v>40269</v>
      </c>
      <c r="AP6" s="76"/>
      <c r="AQ6" s="31" t="s">
        <v>3</v>
      </c>
    </row>
    <row r="7" spans="1:43" s="1" customFormat="1">
      <c r="A7" s="46">
        <v>40299</v>
      </c>
      <c r="B7" s="100"/>
      <c r="C7" s="101"/>
      <c r="D7" s="98"/>
      <c r="E7" s="25" t="e">
        <f t="shared" si="0"/>
        <v>#DIV/0!</v>
      </c>
      <c r="F7" s="105"/>
      <c r="G7" s="105"/>
      <c r="H7" s="100"/>
      <c r="I7" s="101"/>
      <c r="J7" s="105"/>
      <c r="K7" s="105"/>
      <c r="L7" s="106"/>
      <c r="M7" s="27">
        <f>H7+B7</f>
        <v>0</v>
      </c>
      <c r="N7" s="110"/>
      <c r="O7" s="110"/>
      <c r="P7" s="29" t="e">
        <f t="shared" si="1"/>
        <v>#DIV/0!</v>
      </c>
      <c r="Q7" s="50">
        <f>H7+B7</f>
        <v>0</v>
      </c>
      <c r="R7" s="51">
        <f>C7+I7</f>
        <v>0</v>
      </c>
      <c r="S7" s="56">
        <v>40299</v>
      </c>
      <c r="T7" s="37" t="e">
        <f>L7-U7</f>
        <v>#DIV/0!</v>
      </c>
      <c r="U7" s="38" t="e">
        <f>(L7*N7-F7*L7)/(AA7-F7)</f>
        <v>#DIV/0!</v>
      </c>
      <c r="V7" s="33" t="e">
        <f>T7/L7</f>
        <v>#DIV/0!</v>
      </c>
      <c r="W7" s="34" t="e">
        <f>U7/L7</f>
        <v>#DIV/0!</v>
      </c>
      <c r="X7" s="39" t="e">
        <f>B7+T7</f>
        <v>#DIV/0!</v>
      </c>
      <c r="Y7" s="40" t="e">
        <f>H7-T7</f>
        <v>#DIV/0!</v>
      </c>
      <c r="Z7" s="21">
        <f>F7</f>
        <v>0</v>
      </c>
      <c r="AA7" s="22" t="e">
        <f>(H7*J7-L7*N7)/(H7-L7)</f>
        <v>#DIV/0!</v>
      </c>
      <c r="AB7" s="5">
        <v>40536</v>
      </c>
      <c r="AC7" s="21">
        <f>G7</f>
        <v>0</v>
      </c>
      <c r="AD7" s="22" t="e">
        <f>(H7*K7-L7*O7)/(H7-L7)</f>
        <v>#DIV/0!</v>
      </c>
      <c r="AE7" s="23" t="e">
        <f>X7*F7*E7</f>
        <v>#DIV/0!</v>
      </c>
      <c r="AF7" s="36" t="e">
        <f>AE7-C7</f>
        <v>#DIV/0!</v>
      </c>
      <c r="AG7" s="24" t="e">
        <f>I7-AF7</f>
        <v>#DIV/0!</v>
      </c>
      <c r="AI7" s="56">
        <v>40299</v>
      </c>
      <c r="AP7" s="76"/>
      <c r="AQ7" s="31" t="s">
        <v>4</v>
      </c>
    </row>
    <row r="8" spans="1:43" s="1" customFormat="1">
      <c r="A8" s="46">
        <v>40330</v>
      </c>
      <c r="B8" s="100"/>
      <c r="C8" s="101"/>
      <c r="D8" s="98"/>
      <c r="E8" s="25" t="e">
        <f t="shared" si="0"/>
        <v>#DIV/0!</v>
      </c>
      <c r="F8" s="105"/>
      <c r="G8" s="105"/>
      <c r="H8" s="100"/>
      <c r="I8" s="101"/>
      <c r="J8" s="105"/>
      <c r="K8" s="105"/>
      <c r="L8" s="106"/>
      <c r="M8" s="27">
        <f>H8+B8</f>
        <v>0</v>
      </c>
      <c r="N8" s="110"/>
      <c r="O8" s="110"/>
      <c r="P8" s="29" t="e">
        <f t="shared" si="1"/>
        <v>#DIV/0!</v>
      </c>
      <c r="Q8" s="50">
        <f>H8+B8</f>
        <v>0</v>
      </c>
      <c r="R8" s="51">
        <f>C8+I8</f>
        <v>0</v>
      </c>
      <c r="S8" s="56">
        <v>40330</v>
      </c>
      <c r="T8" s="37" t="e">
        <f>L8-U8</f>
        <v>#DIV/0!</v>
      </c>
      <c r="U8" s="38" t="e">
        <f>(L8*N8-F8*L8)/(AA8-F8)</f>
        <v>#DIV/0!</v>
      </c>
      <c r="V8" s="33" t="e">
        <f>T8/L8</f>
        <v>#DIV/0!</v>
      </c>
      <c r="W8" s="34" t="e">
        <f>U8/L8</f>
        <v>#DIV/0!</v>
      </c>
      <c r="X8" s="39" t="e">
        <f>B8+T8</f>
        <v>#DIV/0!</v>
      </c>
      <c r="Y8" s="40" t="e">
        <f>H8-T8</f>
        <v>#DIV/0!</v>
      </c>
      <c r="Z8" s="21">
        <f>F8</f>
        <v>0</v>
      </c>
      <c r="AA8" s="22" t="e">
        <f>(H8*J8-L8*N8)/(H8-L8)</f>
        <v>#DIV/0!</v>
      </c>
      <c r="AB8" s="5">
        <v>40537</v>
      </c>
      <c r="AC8" s="21">
        <f>G8</f>
        <v>0</v>
      </c>
      <c r="AD8" s="22" t="e">
        <f>(H8*K8-L8*O8)/(H8-L8)</f>
        <v>#DIV/0!</v>
      </c>
      <c r="AE8" s="23" t="e">
        <f>X8*F8*E8</f>
        <v>#DIV/0!</v>
      </c>
      <c r="AF8" s="36" t="e">
        <f>AE8-C8</f>
        <v>#DIV/0!</v>
      </c>
      <c r="AG8" s="24" t="e">
        <f>I8-AF8</f>
        <v>#DIV/0!</v>
      </c>
      <c r="AI8" s="56">
        <v>40330</v>
      </c>
      <c r="AP8" s="76"/>
      <c r="AQ8" s="31" t="s">
        <v>5</v>
      </c>
    </row>
    <row r="9" spans="1:43" s="1" customFormat="1">
      <c r="A9" s="46">
        <v>40360</v>
      </c>
      <c r="B9" s="100"/>
      <c r="C9" s="101"/>
      <c r="D9" s="98"/>
      <c r="E9" s="25" t="e">
        <f t="shared" si="0"/>
        <v>#DIV/0!</v>
      </c>
      <c r="F9" s="105"/>
      <c r="G9" s="105"/>
      <c r="H9" s="100"/>
      <c r="I9" s="101"/>
      <c r="J9" s="105"/>
      <c r="K9" s="105"/>
      <c r="L9" s="106"/>
      <c r="M9" s="27">
        <f>H9+B9</f>
        <v>0</v>
      </c>
      <c r="N9" s="110"/>
      <c r="O9" s="110"/>
      <c r="P9" s="29" t="e">
        <f t="shared" si="1"/>
        <v>#DIV/0!</v>
      </c>
      <c r="Q9" s="50">
        <f>H9+B9</f>
        <v>0</v>
      </c>
      <c r="R9" s="51">
        <f>C9+I9</f>
        <v>0</v>
      </c>
      <c r="S9" s="56">
        <v>40360</v>
      </c>
      <c r="T9" s="37" t="e">
        <f>L9-U9</f>
        <v>#DIV/0!</v>
      </c>
      <c r="U9" s="38" t="e">
        <f>(L9*N9-F9*L9)/(AA9-F9)</f>
        <v>#DIV/0!</v>
      </c>
      <c r="V9" s="33" t="e">
        <f>T9/L9</f>
        <v>#DIV/0!</v>
      </c>
      <c r="W9" s="34" t="e">
        <f>U9/L9</f>
        <v>#DIV/0!</v>
      </c>
      <c r="X9" s="39" t="e">
        <f>B9+T9</f>
        <v>#DIV/0!</v>
      </c>
      <c r="Y9" s="40" t="e">
        <f>H9-T9</f>
        <v>#DIV/0!</v>
      </c>
      <c r="Z9" s="21">
        <f>F9</f>
        <v>0</v>
      </c>
      <c r="AA9" s="22" t="e">
        <f>(H9*J9-L9*N9)/(H9-L9)</f>
        <v>#DIV/0!</v>
      </c>
      <c r="AB9" s="5">
        <v>40538</v>
      </c>
      <c r="AC9" s="21">
        <f>G9</f>
        <v>0</v>
      </c>
      <c r="AD9" s="22" t="e">
        <f>(H9*K9-L9*O9)/(H9-L9)</f>
        <v>#DIV/0!</v>
      </c>
      <c r="AE9" s="23" t="e">
        <f>X9*F9*E9</f>
        <v>#DIV/0!</v>
      </c>
      <c r="AF9" s="36" t="e">
        <f>AE9-C9</f>
        <v>#DIV/0!</v>
      </c>
      <c r="AG9" s="24" t="e">
        <f>I9-AF9</f>
        <v>#DIV/0!</v>
      </c>
      <c r="AI9" s="56">
        <v>40360</v>
      </c>
      <c r="AP9" s="76"/>
      <c r="AQ9" s="31" t="s">
        <v>39</v>
      </c>
    </row>
    <row r="10" spans="1:43" s="1" customFormat="1">
      <c r="A10" s="46">
        <v>40391</v>
      </c>
      <c r="B10" s="100"/>
      <c r="C10" s="101"/>
      <c r="D10" s="98"/>
      <c r="E10" s="25" t="e">
        <f t="shared" si="0"/>
        <v>#DIV/0!</v>
      </c>
      <c r="F10" s="105"/>
      <c r="G10" s="105"/>
      <c r="H10" s="100"/>
      <c r="I10" s="101"/>
      <c r="J10" s="105"/>
      <c r="K10" s="105"/>
      <c r="L10" s="106"/>
      <c r="M10" s="27">
        <f>H10+B10</f>
        <v>0</v>
      </c>
      <c r="N10" s="110"/>
      <c r="O10" s="110"/>
      <c r="P10" s="29" t="e">
        <f t="shared" si="1"/>
        <v>#DIV/0!</v>
      </c>
      <c r="Q10" s="50">
        <f>H10+B10</f>
        <v>0</v>
      </c>
      <c r="R10" s="51">
        <f>C10+I10</f>
        <v>0</v>
      </c>
      <c r="S10" s="56">
        <v>40391</v>
      </c>
      <c r="T10" s="37" t="e">
        <f>L10-U10</f>
        <v>#DIV/0!</v>
      </c>
      <c r="U10" s="38" t="e">
        <f>(L10*N10-F10*L10)/(AA10-F10)</f>
        <v>#DIV/0!</v>
      </c>
      <c r="V10" s="33" t="e">
        <f>T10/L10</f>
        <v>#DIV/0!</v>
      </c>
      <c r="W10" s="34" t="e">
        <f>U10/L10</f>
        <v>#DIV/0!</v>
      </c>
      <c r="X10" s="39" t="e">
        <f>B10+T10</f>
        <v>#DIV/0!</v>
      </c>
      <c r="Y10" s="40" t="e">
        <f>H10-T10</f>
        <v>#DIV/0!</v>
      </c>
      <c r="Z10" s="21">
        <f>F10</f>
        <v>0</v>
      </c>
      <c r="AA10" s="22" t="e">
        <f>(H10*J10-L10*N10)/(H10-L10)</f>
        <v>#DIV/0!</v>
      </c>
      <c r="AB10" s="5">
        <v>40539</v>
      </c>
      <c r="AC10" s="21">
        <f>G10</f>
        <v>0</v>
      </c>
      <c r="AD10" s="22" t="e">
        <f>(H10*K10-L10*O10)/(H10-L10)</f>
        <v>#DIV/0!</v>
      </c>
      <c r="AE10" s="23" t="e">
        <f>X10*F10*E10</f>
        <v>#DIV/0!</v>
      </c>
      <c r="AF10" s="36" t="e">
        <f>AE10-C10</f>
        <v>#DIV/0!</v>
      </c>
      <c r="AG10" s="24" t="e">
        <f>I10-AF10</f>
        <v>#DIV/0!</v>
      </c>
      <c r="AI10" s="56">
        <v>40391</v>
      </c>
      <c r="AP10" s="76"/>
      <c r="AQ10" s="31" t="s">
        <v>36</v>
      </c>
    </row>
    <row r="11" spans="1:43" s="1" customFormat="1">
      <c r="A11" s="46">
        <v>40422</v>
      </c>
      <c r="B11" s="100"/>
      <c r="C11" s="101"/>
      <c r="D11" s="98"/>
      <c r="E11" s="25" t="e">
        <f t="shared" si="0"/>
        <v>#DIV/0!</v>
      </c>
      <c r="F11" s="105"/>
      <c r="G11" s="105"/>
      <c r="H11" s="100"/>
      <c r="I11" s="101"/>
      <c r="J11" s="105"/>
      <c r="K11" s="105"/>
      <c r="L11" s="106"/>
      <c r="M11" s="27">
        <f>H11+B11</f>
        <v>0</v>
      </c>
      <c r="N11" s="110"/>
      <c r="O11" s="110"/>
      <c r="P11" s="29" t="e">
        <f t="shared" si="1"/>
        <v>#DIV/0!</v>
      </c>
      <c r="Q11" s="50">
        <f>H11+B11</f>
        <v>0</v>
      </c>
      <c r="R11" s="51">
        <f>C11+I11</f>
        <v>0</v>
      </c>
      <c r="S11" s="56">
        <v>40422</v>
      </c>
      <c r="T11" s="37" t="e">
        <f>L11-U11</f>
        <v>#DIV/0!</v>
      </c>
      <c r="U11" s="38" t="e">
        <f>(L11*N11-F11*L11)/(AA11-F11)</f>
        <v>#DIV/0!</v>
      </c>
      <c r="V11" s="33" t="e">
        <f>T11/L11</f>
        <v>#DIV/0!</v>
      </c>
      <c r="W11" s="34" t="e">
        <f>U11/L11</f>
        <v>#DIV/0!</v>
      </c>
      <c r="X11" s="39" t="e">
        <f>B11+T11</f>
        <v>#DIV/0!</v>
      </c>
      <c r="Y11" s="40" t="e">
        <f>H11-T11</f>
        <v>#DIV/0!</v>
      </c>
      <c r="Z11" s="21">
        <f>F11</f>
        <v>0</v>
      </c>
      <c r="AA11" s="22" t="e">
        <f>(H11*J11-L11*N11)/(H11-L11)</f>
        <v>#DIV/0!</v>
      </c>
      <c r="AB11" s="5">
        <v>40540</v>
      </c>
      <c r="AC11" s="21">
        <f>G11</f>
        <v>0</v>
      </c>
      <c r="AD11" s="22" t="e">
        <f>(H11*K11-L11*O11)/(H11-L11)</f>
        <v>#DIV/0!</v>
      </c>
      <c r="AE11" s="23" t="e">
        <f>X11*F11*E11</f>
        <v>#DIV/0!</v>
      </c>
      <c r="AF11" s="36" t="e">
        <f>AE11-C11</f>
        <v>#DIV/0!</v>
      </c>
      <c r="AG11" s="24" t="e">
        <f>I11-AF11</f>
        <v>#DIV/0!</v>
      </c>
      <c r="AI11" s="56">
        <v>40422</v>
      </c>
      <c r="AP11" s="76"/>
      <c r="AQ11" s="31" t="s">
        <v>40</v>
      </c>
    </row>
    <row r="12" spans="1:43" s="1" customFormat="1" ht="15.75" thickBot="1">
      <c r="A12" s="46">
        <v>40452</v>
      </c>
      <c r="B12" s="100"/>
      <c r="C12" s="101"/>
      <c r="D12" s="98"/>
      <c r="E12" s="25" t="e">
        <f t="shared" si="0"/>
        <v>#DIV/0!</v>
      </c>
      <c r="F12" s="105"/>
      <c r="G12" s="105"/>
      <c r="H12" s="100"/>
      <c r="I12" s="101"/>
      <c r="J12" s="105"/>
      <c r="K12" s="105"/>
      <c r="L12" s="106"/>
      <c r="M12" s="27">
        <f>H12+B12</f>
        <v>0</v>
      </c>
      <c r="N12" s="110"/>
      <c r="O12" s="110"/>
      <c r="P12" s="29" t="e">
        <f t="shared" si="1"/>
        <v>#DIV/0!</v>
      </c>
      <c r="Q12" s="50">
        <f>H12+B12</f>
        <v>0</v>
      </c>
      <c r="R12" s="51">
        <f>C12+I12</f>
        <v>0</v>
      </c>
      <c r="S12" s="56">
        <v>40452</v>
      </c>
      <c r="T12" s="37" t="e">
        <f>L12-U12</f>
        <v>#DIV/0!</v>
      </c>
      <c r="U12" s="38" t="e">
        <f>(L12*N12-F12*L12)/(AA12-F12)</f>
        <v>#DIV/0!</v>
      </c>
      <c r="V12" s="33" t="e">
        <f>T12/L12</f>
        <v>#DIV/0!</v>
      </c>
      <c r="W12" s="34" t="e">
        <f>U12/L12</f>
        <v>#DIV/0!</v>
      </c>
      <c r="X12" s="39" t="e">
        <f>B12+T12</f>
        <v>#DIV/0!</v>
      </c>
      <c r="Y12" s="40" t="e">
        <f>H12-T12</f>
        <v>#DIV/0!</v>
      </c>
      <c r="Z12" s="21">
        <f>F12</f>
        <v>0</v>
      </c>
      <c r="AA12" s="22" t="e">
        <f>(H12*J12-L12*N12)/(H12-L12)</f>
        <v>#DIV/0!</v>
      </c>
      <c r="AB12" s="5">
        <v>40541</v>
      </c>
      <c r="AC12" s="21">
        <f>G12</f>
        <v>0</v>
      </c>
      <c r="AD12" s="22" t="e">
        <f>(H12*K12-L12*O12)/(H12-L12)</f>
        <v>#DIV/0!</v>
      </c>
      <c r="AE12" s="23" t="e">
        <f>X12*F12*E12</f>
        <v>#DIV/0!</v>
      </c>
      <c r="AF12" s="36" t="e">
        <f>AE12-C12</f>
        <v>#DIV/0!</v>
      </c>
      <c r="AG12" s="24" t="e">
        <f>I12-AF12</f>
        <v>#DIV/0!</v>
      </c>
      <c r="AI12" s="56">
        <v>40452</v>
      </c>
      <c r="AP12" s="76"/>
      <c r="AQ12" s="31" t="s">
        <v>41</v>
      </c>
    </row>
    <row r="13" spans="1:43" s="1" customFormat="1" ht="15.75" thickBot="1">
      <c r="A13" s="46">
        <v>40483</v>
      </c>
      <c r="B13" s="100"/>
      <c r="C13" s="101"/>
      <c r="D13" s="98"/>
      <c r="E13" s="25" t="e">
        <f t="shared" si="0"/>
        <v>#DIV/0!</v>
      </c>
      <c r="F13" s="105"/>
      <c r="G13" s="105"/>
      <c r="H13" s="100"/>
      <c r="I13" s="101"/>
      <c r="J13" s="105"/>
      <c r="K13" s="105"/>
      <c r="L13" s="106"/>
      <c r="M13" s="27">
        <f>H13+B13</f>
        <v>0</v>
      </c>
      <c r="N13" s="110"/>
      <c r="O13" s="110"/>
      <c r="P13" s="29" t="e">
        <f t="shared" si="1"/>
        <v>#DIV/0!</v>
      </c>
      <c r="Q13" s="50">
        <f>H13+B13</f>
        <v>0</v>
      </c>
      <c r="R13" s="51">
        <f>C13+I13</f>
        <v>0</v>
      </c>
      <c r="S13" s="56">
        <v>40483</v>
      </c>
      <c r="T13" s="37" t="e">
        <f>L13-U13</f>
        <v>#DIV/0!</v>
      </c>
      <c r="U13" s="38" t="e">
        <f>(L13*N13-F13*L13)/(AA13-F13)</f>
        <v>#DIV/0!</v>
      </c>
      <c r="V13" s="33" t="e">
        <f>T13/L13</f>
        <v>#DIV/0!</v>
      </c>
      <c r="W13" s="34" t="e">
        <f>U13/L13</f>
        <v>#DIV/0!</v>
      </c>
      <c r="X13" s="39" t="e">
        <f>B13+T13</f>
        <v>#DIV/0!</v>
      </c>
      <c r="Y13" s="40" t="e">
        <f>H13-T13</f>
        <v>#DIV/0!</v>
      </c>
      <c r="Z13" s="21">
        <f>F13</f>
        <v>0</v>
      </c>
      <c r="AA13" s="22" t="e">
        <f>(H13*J13-L13*N13)/(H13-L13)</f>
        <v>#DIV/0!</v>
      </c>
      <c r="AB13" s="5">
        <v>40542</v>
      </c>
      <c r="AC13" s="21">
        <f>G13</f>
        <v>0</v>
      </c>
      <c r="AD13" s="22" t="e">
        <f>(H13*K13-L13*O13)/(H13-L13)</f>
        <v>#DIV/0!</v>
      </c>
      <c r="AE13" s="23" t="e">
        <f>X13*F13*E13</f>
        <v>#DIV/0!</v>
      </c>
      <c r="AF13" s="36" t="e">
        <f>AE13-C13</f>
        <v>#DIV/0!</v>
      </c>
      <c r="AG13" s="24" t="e">
        <f>I13-AF13</f>
        <v>#DIV/0!</v>
      </c>
      <c r="AI13" s="56">
        <v>40483</v>
      </c>
      <c r="AJ13" s="90" t="s">
        <v>7</v>
      </c>
      <c r="AK13" s="91"/>
      <c r="AL13" s="92" t="s">
        <v>9</v>
      </c>
      <c r="AM13" s="93"/>
      <c r="AN13" s="94" t="s">
        <v>16</v>
      </c>
      <c r="AO13" s="95"/>
      <c r="AP13" s="76"/>
      <c r="AQ13" s="31" t="s">
        <v>42</v>
      </c>
    </row>
    <row r="14" spans="1:43" s="73" customFormat="1" ht="12" customHeight="1">
      <c r="A14" s="48">
        <v>40543</v>
      </c>
      <c r="B14" s="102"/>
      <c r="C14" s="103"/>
      <c r="D14" s="99"/>
      <c r="E14" s="26" t="e">
        <f t="shared" si="0"/>
        <v>#DIV/0!</v>
      </c>
      <c r="F14" s="107"/>
      <c r="G14" s="108"/>
      <c r="H14" s="102"/>
      <c r="I14" s="103"/>
      <c r="J14" s="107"/>
      <c r="K14" s="108"/>
      <c r="L14" s="109"/>
      <c r="M14" s="28">
        <f>H14+B14</f>
        <v>0</v>
      </c>
      <c r="N14" s="111"/>
      <c r="O14" s="111"/>
      <c r="P14" s="30" t="e">
        <f t="shared" si="1"/>
        <v>#DIV/0!</v>
      </c>
      <c r="Q14" s="52">
        <f>H14+B14</f>
        <v>0</v>
      </c>
      <c r="R14" s="53">
        <f>C14+I14</f>
        <v>0</v>
      </c>
      <c r="S14" s="57">
        <v>40543</v>
      </c>
      <c r="T14" s="59" t="e">
        <f>L14-U14</f>
        <v>#DIV/0!</v>
      </c>
      <c r="U14" s="60" t="e">
        <f>(L14*N14-F14*L14)/(AA14-F14)</f>
        <v>#DIV/0!</v>
      </c>
      <c r="V14" s="61" t="e">
        <f>T14/L14</f>
        <v>#DIV/0!</v>
      </c>
      <c r="W14" s="62" t="e">
        <f>U14/L14</f>
        <v>#DIV/0!</v>
      </c>
      <c r="X14" s="63" t="e">
        <f>B14+T14</f>
        <v>#DIV/0!</v>
      </c>
      <c r="Y14" s="64" t="e">
        <f>H14-T14</f>
        <v>#DIV/0!</v>
      </c>
      <c r="Z14" s="65">
        <f>F14</f>
        <v>0</v>
      </c>
      <c r="AA14" s="66" t="e">
        <f>(H14*J14-L14*N14)/(H14-L14)</f>
        <v>#DIV/0!</v>
      </c>
      <c r="AB14" s="6">
        <v>40543</v>
      </c>
      <c r="AC14" s="65">
        <f>G14</f>
        <v>0</v>
      </c>
      <c r="AD14" s="66" t="e">
        <f>(H14*K14-L14*O14)/(H14-L14)</f>
        <v>#DIV/0!</v>
      </c>
      <c r="AE14" s="67" t="e">
        <f>X14*F14*E14</f>
        <v>#DIV/0!</v>
      </c>
      <c r="AF14" s="68" t="e">
        <f>AE14-C14</f>
        <v>#DIV/0!</v>
      </c>
      <c r="AG14" s="69" t="e">
        <f>I14-AF14</f>
        <v>#DIV/0!</v>
      </c>
      <c r="AI14" s="57">
        <v>40543</v>
      </c>
      <c r="AJ14" s="74" t="s">
        <v>51</v>
      </c>
      <c r="AK14" s="75" t="s">
        <v>52</v>
      </c>
      <c r="AL14" s="74" t="s">
        <v>51</v>
      </c>
      <c r="AM14" s="75" t="s">
        <v>52</v>
      </c>
      <c r="AN14" s="74" t="s">
        <v>51</v>
      </c>
      <c r="AO14" s="75" t="s">
        <v>52</v>
      </c>
      <c r="AP14" s="76"/>
      <c r="AQ14" s="31" t="s">
        <v>43</v>
      </c>
    </row>
    <row r="15" spans="1:43">
      <c r="A15" s="47">
        <v>40544</v>
      </c>
      <c r="B15" s="100"/>
      <c r="C15" s="101"/>
      <c r="D15" s="98"/>
      <c r="E15" s="25" t="e">
        <f>C15/D15</f>
        <v>#DIV/0!</v>
      </c>
      <c r="F15" s="105"/>
      <c r="G15" s="105"/>
      <c r="H15" s="100"/>
      <c r="I15" s="101"/>
      <c r="J15" s="105"/>
      <c r="K15" s="105"/>
      <c r="L15" s="106"/>
      <c r="M15" s="27">
        <f>H15+B15</f>
        <v>0</v>
      </c>
      <c r="N15" s="110"/>
      <c r="O15" s="105"/>
      <c r="P15" s="29" t="e">
        <f t="shared" ref="P15:P35" si="2">L15/M15</f>
        <v>#DIV/0!</v>
      </c>
      <c r="Q15" s="50">
        <f>H15+B15</f>
        <v>0</v>
      </c>
      <c r="R15" s="51">
        <f>C15+I15</f>
        <v>0</v>
      </c>
      <c r="S15" s="56">
        <v>40544</v>
      </c>
      <c r="T15" s="37" t="e">
        <f>L15-U15</f>
        <v>#DIV/0!</v>
      </c>
      <c r="U15" s="38" t="e">
        <f>(L15*N15-F15*L15)/(AA15-F15)</f>
        <v>#DIV/0!</v>
      </c>
      <c r="V15" s="33" t="e">
        <f>T15/L15</f>
        <v>#DIV/0!</v>
      </c>
      <c r="W15" s="34" t="e">
        <f>U15/L15</f>
        <v>#DIV/0!</v>
      </c>
      <c r="X15" s="39" t="e">
        <f>B15+T15</f>
        <v>#DIV/0!</v>
      </c>
      <c r="Y15" s="40" t="e">
        <f>H15-T15</f>
        <v>#DIV/0!</v>
      </c>
      <c r="Z15" s="21">
        <f>F15</f>
        <v>0</v>
      </c>
      <c r="AA15" s="22" t="e">
        <f>(H15*J15-L15*N15)/(H15-L15)</f>
        <v>#DIV/0!</v>
      </c>
      <c r="AB15" s="5">
        <v>40544</v>
      </c>
      <c r="AC15" s="21">
        <f t="shared" ref="AC15:AC35" si="3">G15</f>
        <v>0</v>
      </c>
      <c r="AD15" s="22" t="e">
        <f>(H15*K15-L15*O15)/(H15-L15)</f>
        <v>#DIV/0!</v>
      </c>
      <c r="AE15" s="23" t="e">
        <f>X15*F15*E15</f>
        <v>#DIV/0!</v>
      </c>
      <c r="AF15" s="36" t="e">
        <f>AE15-C15</f>
        <v>#DIV/0!</v>
      </c>
      <c r="AG15" s="24" t="e">
        <f>I15-AF15</f>
        <v>#DIV/0!</v>
      </c>
      <c r="AI15" s="56">
        <v>40544</v>
      </c>
      <c r="AJ15" s="20" t="e">
        <f>(X15-X3)/X3</f>
        <v>#DIV/0!</v>
      </c>
      <c r="AK15" s="19" t="e">
        <f t="shared" ref="AK15:AM15" si="4">(Y15-Y3)/Y3</f>
        <v>#DIV/0!</v>
      </c>
      <c r="AL15" s="20" t="e">
        <f t="shared" si="4"/>
        <v>#DIV/0!</v>
      </c>
      <c r="AM15" s="19" t="e">
        <f t="shared" si="4"/>
        <v>#DIV/0!</v>
      </c>
      <c r="AN15" s="20" t="e">
        <f t="shared" ref="AN15:AN26" si="5">(AE15-AE3)/AE3</f>
        <v>#DIV/0!</v>
      </c>
      <c r="AO15" s="19" t="e">
        <f t="shared" ref="AO15:AO26" si="6">(AG15-AG3)/AG3</f>
        <v>#DIV/0!</v>
      </c>
    </row>
    <row r="16" spans="1:43">
      <c r="A16" s="47">
        <v>40575</v>
      </c>
      <c r="B16" s="100"/>
      <c r="C16" s="101"/>
      <c r="D16" s="98"/>
      <c r="E16" s="25" t="e">
        <f t="shared" ref="E16:E35" si="7">C16/D16</f>
        <v>#DIV/0!</v>
      </c>
      <c r="F16" s="105"/>
      <c r="G16" s="105"/>
      <c r="H16" s="100"/>
      <c r="I16" s="101"/>
      <c r="J16" s="105"/>
      <c r="K16" s="105"/>
      <c r="L16" s="106"/>
      <c r="M16" s="27">
        <f>H16+B16</f>
        <v>0</v>
      </c>
      <c r="N16" s="110"/>
      <c r="O16" s="105"/>
      <c r="P16" s="29" t="e">
        <f t="shared" si="2"/>
        <v>#DIV/0!</v>
      </c>
      <c r="Q16" s="50">
        <f>H16+B16</f>
        <v>0</v>
      </c>
      <c r="R16" s="51">
        <f>C16+I16</f>
        <v>0</v>
      </c>
      <c r="S16" s="56">
        <v>40575</v>
      </c>
      <c r="T16" s="37" t="e">
        <f>L16-U16</f>
        <v>#DIV/0!</v>
      </c>
      <c r="U16" s="38" t="e">
        <f>(L16*N16-F16*L16)/(AA16-F16)</f>
        <v>#DIV/0!</v>
      </c>
      <c r="V16" s="33" t="e">
        <f>T16/L16</f>
        <v>#DIV/0!</v>
      </c>
      <c r="W16" s="34" t="e">
        <f>U16/L16</f>
        <v>#DIV/0!</v>
      </c>
      <c r="X16" s="39" t="e">
        <f>B16+T16</f>
        <v>#DIV/0!</v>
      </c>
      <c r="Y16" s="40" t="e">
        <f>H16-T16</f>
        <v>#DIV/0!</v>
      </c>
      <c r="Z16" s="21">
        <f t="shared" ref="Z16:Z34" si="8">F16</f>
        <v>0</v>
      </c>
      <c r="AA16" s="22" t="e">
        <f>(H16*J16-L16*N16)/(H16-L16)</f>
        <v>#DIV/0!</v>
      </c>
      <c r="AB16" s="5">
        <v>40575</v>
      </c>
      <c r="AC16" s="21">
        <f t="shared" si="3"/>
        <v>0</v>
      </c>
      <c r="AD16" s="22" t="e">
        <f>(H16*K16-L16*O16)/(H16-L16)</f>
        <v>#DIV/0!</v>
      </c>
      <c r="AE16" s="23" t="e">
        <f>X16*F16*E16</f>
        <v>#DIV/0!</v>
      </c>
      <c r="AF16" s="36" t="e">
        <f>AE16-C16</f>
        <v>#DIV/0!</v>
      </c>
      <c r="AG16" s="41" t="e">
        <f>I16-AF16</f>
        <v>#DIV/0!</v>
      </c>
      <c r="AI16" s="56">
        <v>40575</v>
      </c>
      <c r="AJ16" s="20" t="e">
        <f t="shared" ref="AJ16:AM16" si="9">(X16-X4)/X4</f>
        <v>#DIV/0!</v>
      </c>
      <c r="AK16" s="19" t="e">
        <f t="shared" si="9"/>
        <v>#DIV/0!</v>
      </c>
      <c r="AL16" s="20" t="e">
        <f t="shared" si="9"/>
        <v>#DIV/0!</v>
      </c>
      <c r="AM16" s="19" t="e">
        <f t="shared" si="9"/>
        <v>#DIV/0!</v>
      </c>
      <c r="AN16" s="20" t="e">
        <f t="shared" si="5"/>
        <v>#DIV/0!</v>
      </c>
      <c r="AO16" s="19" t="e">
        <f t="shared" si="6"/>
        <v>#DIV/0!</v>
      </c>
    </row>
    <row r="17" spans="1:41">
      <c r="A17" s="47">
        <v>40603</v>
      </c>
      <c r="B17" s="100"/>
      <c r="C17" s="101"/>
      <c r="D17" s="98"/>
      <c r="E17" s="25" t="e">
        <f t="shared" si="7"/>
        <v>#DIV/0!</v>
      </c>
      <c r="F17" s="105"/>
      <c r="G17" s="105"/>
      <c r="H17" s="100"/>
      <c r="I17" s="101"/>
      <c r="J17" s="105"/>
      <c r="K17" s="105"/>
      <c r="L17" s="106"/>
      <c r="M17" s="27">
        <f>H17+B17</f>
        <v>0</v>
      </c>
      <c r="N17" s="110"/>
      <c r="O17" s="105"/>
      <c r="P17" s="29" t="e">
        <f t="shared" si="2"/>
        <v>#DIV/0!</v>
      </c>
      <c r="Q17" s="50">
        <f>H17+B17</f>
        <v>0</v>
      </c>
      <c r="R17" s="51">
        <f>C17+I17</f>
        <v>0</v>
      </c>
      <c r="S17" s="56">
        <v>40603</v>
      </c>
      <c r="T17" s="37" t="e">
        <f>L17-U17</f>
        <v>#DIV/0!</v>
      </c>
      <c r="U17" s="38" t="e">
        <f>(L17*N17-F17*L17)/(AA17-F17)</f>
        <v>#DIV/0!</v>
      </c>
      <c r="V17" s="33" t="e">
        <f>T17/L17</f>
        <v>#DIV/0!</v>
      </c>
      <c r="W17" s="34" t="e">
        <f>U17/L17</f>
        <v>#DIV/0!</v>
      </c>
      <c r="X17" s="39" t="e">
        <f>B17+T17</f>
        <v>#DIV/0!</v>
      </c>
      <c r="Y17" s="40" t="e">
        <f>H17-T17</f>
        <v>#DIV/0!</v>
      </c>
      <c r="Z17" s="21">
        <f t="shared" si="8"/>
        <v>0</v>
      </c>
      <c r="AA17" s="22" t="e">
        <f>(H17*J17-L17*N17)/(H17-L17)</f>
        <v>#DIV/0!</v>
      </c>
      <c r="AB17" s="5">
        <v>40603</v>
      </c>
      <c r="AC17" s="21">
        <f t="shared" si="3"/>
        <v>0</v>
      </c>
      <c r="AD17" s="22" t="e">
        <f>(H17*K17-L17*O17)/(H17-L17)</f>
        <v>#DIV/0!</v>
      </c>
      <c r="AE17" s="23" t="e">
        <f>X17*F17*E17</f>
        <v>#DIV/0!</v>
      </c>
      <c r="AF17" s="36" t="e">
        <f>AE17-C17</f>
        <v>#DIV/0!</v>
      </c>
      <c r="AG17" s="24" t="e">
        <f>I17-AF17</f>
        <v>#DIV/0!</v>
      </c>
      <c r="AI17" s="56">
        <v>40603</v>
      </c>
      <c r="AJ17" s="20" t="e">
        <f t="shared" ref="AJ17:AM17" si="10">(X17-X5)/X5</f>
        <v>#DIV/0!</v>
      </c>
      <c r="AK17" s="19" t="e">
        <f t="shared" si="10"/>
        <v>#DIV/0!</v>
      </c>
      <c r="AL17" s="20" t="e">
        <f>(Z17-Z5)/Z5</f>
        <v>#DIV/0!</v>
      </c>
      <c r="AM17" s="19" t="e">
        <f t="shared" si="10"/>
        <v>#DIV/0!</v>
      </c>
      <c r="AN17" s="20" t="e">
        <f t="shared" si="5"/>
        <v>#DIV/0!</v>
      </c>
      <c r="AO17" s="19" t="e">
        <f t="shared" si="6"/>
        <v>#DIV/0!</v>
      </c>
    </row>
    <row r="18" spans="1:41">
      <c r="A18" s="47">
        <v>40634</v>
      </c>
      <c r="B18" s="100"/>
      <c r="C18" s="101"/>
      <c r="D18" s="98"/>
      <c r="E18" s="25" t="e">
        <f t="shared" si="7"/>
        <v>#DIV/0!</v>
      </c>
      <c r="F18" s="105"/>
      <c r="G18" s="105"/>
      <c r="H18" s="100"/>
      <c r="I18" s="101"/>
      <c r="J18" s="105"/>
      <c r="K18" s="105"/>
      <c r="L18" s="106"/>
      <c r="M18" s="27">
        <f>H18+B18</f>
        <v>0</v>
      </c>
      <c r="N18" s="110"/>
      <c r="O18" s="105"/>
      <c r="P18" s="29" t="e">
        <f t="shared" si="2"/>
        <v>#DIV/0!</v>
      </c>
      <c r="Q18" s="50">
        <f>H18+B18</f>
        <v>0</v>
      </c>
      <c r="R18" s="51">
        <f>C18+I18</f>
        <v>0</v>
      </c>
      <c r="S18" s="56">
        <v>40634</v>
      </c>
      <c r="T18" s="37" t="e">
        <f>L18-U18</f>
        <v>#DIV/0!</v>
      </c>
      <c r="U18" s="38" t="e">
        <f>(L18*N18-F18*L18)/(AA18-F18)</f>
        <v>#DIV/0!</v>
      </c>
      <c r="V18" s="33" t="e">
        <f>T18/L18</f>
        <v>#DIV/0!</v>
      </c>
      <c r="W18" s="34" t="e">
        <f>U18/L18</f>
        <v>#DIV/0!</v>
      </c>
      <c r="X18" s="39" t="e">
        <f>B18+T18</f>
        <v>#DIV/0!</v>
      </c>
      <c r="Y18" s="40" t="e">
        <f>H18-T18</f>
        <v>#DIV/0!</v>
      </c>
      <c r="Z18" s="21">
        <f t="shared" si="8"/>
        <v>0</v>
      </c>
      <c r="AA18" s="22" t="e">
        <f>(H18*J18-L18*N18)/(H18-L18)</f>
        <v>#DIV/0!</v>
      </c>
      <c r="AB18" s="5">
        <v>40634</v>
      </c>
      <c r="AC18" s="21">
        <f t="shared" si="3"/>
        <v>0</v>
      </c>
      <c r="AD18" s="22" t="e">
        <f>(H18*K18-L18*O18)/(H18-L18)</f>
        <v>#DIV/0!</v>
      </c>
      <c r="AE18" s="23" t="e">
        <f>X18*F18*E18</f>
        <v>#DIV/0!</v>
      </c>
      <c r="AF18" s="36" t="e">
        <f>AE18-C18</f>
        <v>#DIV/0!</v>
      </c>
      <c r="AG18" s="24" t="e">
        <f>I18-AF18</f>
        <v>#DIV/0!</v>
      </c>
      <c r="AI18" s="56">
        <v>40634</v>
      </c>
      <c r="AJ18" s="20" t="e">
        <f t="shared" ref="AJ18:AM18" si="11">(X18-X6)/X6</f>
        <v>#DIV/0!</v>
      </c>
      <c r="AK18" s="19" t="e">
        <f t="shared" si="11"/>
        <v>#DIV/0!</v>
      </c>
      <c r="AL18" s="20" t="e">
        <f t="shared" si="11"/>
        <v>#DIV/0!</v>
      </c>
      <c r="AM18" s="19" t="e">
        <f t="shared" si="11"/>
        <v>#DIV/0!</v>
      </c>
      <c r="AN18" s="20" t="e">
        <f t="shared" si="5"/>
        <v>#DIV/0!</v>
      </c>
      <c r="AO18" s="19" t="e">
        <f t="shared" si="6"/>
        <v>#DIV/0!</v>
      </c>
    </row>
    <row r="19" spans="1:41">
      <c r="A19" s="47">
        <v>40664</v>
      </c>
      <c r="B19" s="100"/>
      <c r="C19" s="101"/>
      <c r="D19" s="98"/>
      <c r="E19" s="25" t="e">
        <f t="shared" si="7"/>
        <v>#DIV/0!</v>
      </c>
      <c r="F19" s="105"/>
      <c r="G19" s="105"/>
      <c r="H19" s="100"/>
      <c r="I19" s="101"/>
      <c r="J19" s="105"/>
      <c r="K19" s="105"/>
      <c r="L19" s="106"/>
      <c r="M19" s="27">
        <f>H19+B19</f>
        <v>0</v>
      </c>
      <c r="N19" s="110"/>
      <c r="O19" s="105"/>
      <c r="P19" s="29" t="e">
        <f t="shared" si="2"/>
        <v>#DIV/0!</v>
      </c>
      <c r="Q19" s="50">
        <f>H19+B19</f>
        <v>0</v>
      </c>
      <c r="R19" s="51">
        <f>C19+I19</f>
        <v>0</v>
      </c>
      <c r="S19" s="56">
        <v>40664</v>
      </c>
      <c r="T19" s="37" t="e">
        <f>L19-U19</f>
        <v>#DIV/0!</v>
      </c>
      <c r="U19" s="38" t="e">
        <f>(L19*N19-F19*L19)/(AA19-F19)</f>
        <v>#DIV/0!</v>
      </c>
      <c r="V19" s="33" t="e">
        <f>T19/L19</f>
        <v>#DIV/0!</v>
      </c>
      <c r="W19" s="34" t="e">
        <f>U19/L19</f>
        <v>#DIV/0!</v>
      </c>
      <c r="X19" s="39" t="e">
        <f>B19+T19</f>
        <v>#DIV/0!</v>
      </c>
      <c r="Y19" s="40" t="e">
        <f>H19-T19</f>
        <v>#DIV/0!</v>
      </c>
      <c r="Z19" s="21">
        <f t="shared" si="8"/>
        <v>0</v>
      </c>
      <c r="AA19" s="22" t="e">
        <f>(H19*J19-L19*N19)/(H19-L19)</f>
        <v>#DIV/0!</v>
      </c>
      <c r="AB19" s="5">
        <v>40664</v>
      </c>
      <c r="AC19" s="21">
        <f t="shared" si="3"/>
        <v>0</v>
      </c>
      <c r="AD19" s="22" t="e">
        <f>(H19*K19-L19*O19)/(H19-L19)</f>
        <v>#DIV/0!</v>
      </c>
      <c r="AE19" s="23" t="e">
        <f>X19*F19*E19</f>
        <v>#DIV/0!</v>
      </c>
      <c r="AF19" s="36" t="e">
        <f>AE19-C19</f>
        <v>#DIV/0!</v>
      </c>
      <c r="AG19" s="24" t="e">
        <f>I19-AF19</f>
        <v>#DIV/0!</v>
      </c>
      <c r="AI19" s="56">
        <v>40664</v>
      </c>
      <c r="AJ19" s="20" t="e">
        <f t="shared" ref="AJ19:AM19" si="12">(X19-X7)/X7</f>
        <v>#DIV/0!</v>
      </c>
      <c r="AK19" s="19" t="e">
        <f t="shared" si="12"/>
        <v>#DIV/0!</v>
      </c>
      <c r="AL19" s="20" t="e">
        <f t="shared" si="12"/>
        <v>#DIV/0!</v>
      </c>
      <c r="AM19" s="19" t="e">
        <f t="shared" si="12"/>
        <v>#DIV/0!</v>
      </c>
      <c r="AN19" s="20" t="e">
        <f t="shared" si="5"/>
        <v>#DIV/0!</v>
      </c>
      <c r="AO19" s="19" t="e">
        <f t="shared" si="6"/>
        <v>#DIV/0!</v>
      </c>
    </row>
    <row r="20" spans="1:41">
      <c r="A20" s="47">
        <v>40695</v>
      </c>
      <c r="B20" s="100"/>
      <c r="C20" s="101"/>
      <c r="D20" s="98"/>
      <c r="E20" s="25" t="e">
        <f t="shared" si="7"/>
        <v>#DIV/0!</v>
      </c>
      <c r="F20" s="105"/>
      <c r="G20" s="105"/>
      <c r="H20" s="100"/>
      <c r="I20" s="101"/>
      <c r="J20" s="105"/>
      <c r="K20" s="105"/>
      <c r="L20" s="106"/>
      <c r="M20" s="27">
        <f>H20+B20</f>
        <v>0</v>
      </c>
      <c r="N20" s="110"/>
      <c r="O20" s="105"/>
      <c r="P20" s="29" t="e">
        <f t="shared" si="2"/>
        <v>#DIV/0!</v>
      </c>
      <c r="Q20" s="50">
        <f>H20+B20</f>
        <v>0</v>
      </c>
      <c r="R20" s="51">
        <f>C20+I20</f>
        <v>0</v>
      </c>
      <c r="S20" s="56">
        <v>40695</v>
      </c>
      <c r="T20" s="37" t="e">
        <f>L20-U20</f>
        <v>#DIV/0!</v>
      </c>
      <c r="U20" s="38" t="e">
        <f>(L20*N20-F20*L20)/(AA20-F20)</f>
        <v>#DIV/0!</v>
      </c>
      <c r="V20" s="33" t="e">
        <f>T20/L20</f>
        <v>#DIV/0!</v>
      </c>
      <c r="W20" s="34" t="e">
        <f>U20/L20</f>
        <v>#DIV/0!</v>
      </c>
      <c r="X20" s="39" t="e">
        <f>B20+T20</f>
        <v>#DIV/0!</v>
      </c>
      <c r="Y20" s="40" t="e">
        <f>H20-T20</f>
        <v>#DIV/0!</v>
      </c>
      <c r="Z20" s="21">
        <f t="shared" si="8"/>
        <v>0</v>
      </c>
      <c r="AA20" s="22" t="e">
        <f>(H20*J20-L20*N20)/(H20-L20)</f>
        <v>#DIV/0!</v>
      </c>
      <c r="AB20" s="5">
        <v>40695</v>
      </c>
      <c r="AC20" s="21">
        <f t="shared" si="3"/>
        <v>0</v>
      </c>
      <c r="AD20" s="22" t="e">
        <f>(H20*K20-L20*O20)/(H20-L20)</f>
        <v>#DIV/0!</v>
      </c>
      <c r="AE20" s="23" t="e">
        <f>X20*F20*E20</f>
        <v>#DIV/0!</v>
      </c>
      <c r="AF20" s="36" t="e">
        <f>AE20-C20</f>
        <v>#DIV/0!</v>
      </c>
      <c r="AG20" s="24" t="e">
        <f>I20-AF20</f>
        <v>#DIV/0!</v>
      </c>
      <c r="AI20" s="56">
        <v>40695</v>
      </c>
      <c r="AJ20" s="20" t="e">
        <f t="shared" ref="AJ20:AM20" si="13">(X20-X8)/X8</f>
        <v>#DIV/0!</v>
      </c>
      <c r="AK20" s="19" t="e">
        <f t="shared" si="13"/>
        <v>#DIV/0!</v>
      </c>
      <c r="AL20" s="20" t="e">
        <f t="shared" si="13"/>
        <v>#DIV/0!</v>
      </c>
      <c r="AM20" s="19" t="e">
        <f t="shared" si="13"/>
        <v>#DIV/0!</v>
      </c>
      <c r="AN20" s="20" t="e">
        <f t="shared" si="5"/>
        <v>#DIV/0!</v>
      </c>
      <c r="AO20" s="19" t="e">
        <f t="shared" si="6"/>
        <v>#DIV/0!</v>
      </c>
    </row>
    <row r="21" spans="1:41">
      <c r="A21" s="47">
        <v>40725</v>
      </c>
      <c r="B21" s="100"/>
      <c r="C21" s="101"/>
      <c r="D21" s="98"/>
      <c r="E21" s="25" t="e">
        <f t="shared" si="7"/>
        <v>#DIV/0!</v>
      </c>
      <c r="F21" s="105"/>
      <c r="G21" s="105"/>
      <c r="H21" s="100"/>
      <c r="I21" s="101"/>
      <c r="J21" s="105"/>
      <c r="K21" s="105"/>
      <c r="L21" s="106"/>
      <c r="M21" s="27">
        <f>H21+B21</f>
        <v>0</v>
      </c>
      <c r="N21" s="110"/>
      <c r="O21" s="105"/>
      <c r="P21" s="29" t="e">
        <f t="shared" si="2"/>
        <v>#DIV/0!</v>
      </c>
      <c r="Q21" s="50">
        <f>H21+B21</f>
        <v>0</v>
      </c>
      <c r="R21" s="51">
        <f>C21+I21</f>
        <v>0</v>
      </c>
      <c r="S21" s="56">
        <v>40725</v>
      </c>
      <c r="T21" s="37" t="e">
        <f>L21-U21</f>
        <v>#DIV/0!</v>
      </c>
      <c r="U21" s="38" t="e">
        <f>(L21*N21-F21*L21)/(AA21-F21)</f>
        <v>#DIV/0!</v>
      </c>
      <c r="V21" s="33" t="e">
        <f>T21/L21</f>
        <v>#DIV/0!</v>
      </c>
      <c r="W21" s="34" t="e">
        <f>U21/L21</f>
        <v>#DIV/0!</v>
      </c>
      <c r="X21" s="39" t="e">
        <f>B21+T21</f>
        <v>#DIV/0!</v>
      </c>
      <c r="Y21" s="40" t="e">
        <f>H21-T21</f>
        <v>#DIV/0!</v>
      </c>
      <c r="Z21" s="21">
        <f t="shared" si="8"/>
        <v>0</v>
      </c>
      <c r="AA21" s="22" t="e">
        <f>(H21*J21-L21*N21)/(H21-L21)</f>
        <v>#DIV/0!</v>
      </c>
      <c r="AB21" s="5">
        <v>40725</v>
      </c>
      <c r="AC21" s="21">
        <f t="shared" si="3"/>
        <v>0</v>
      </c>
      <c r="AD21" s="22" t="e">
        <f>(H21*K21-L21*O21)/(H21-L21)</f>
        <v>#DIV/0!</v>
      </c>
      <c r="AE21" s="23" t="e">
        <f>X21*F21*E21</f>
        <v>#DIV/0!</v>
      </c>
      <c r="AF21" s="36" t="e">
        <f>AE21-C21</f>
        <v>#DIV/0!</v>
      </c>
      <c r="AG21" s="24" t="e">
        <f>I21-AF21</f>
        <v>#DIV/0!</v>
      </c>
      <c r="AI21" s="56">
        <v>40725</v>
      </c>
      <c r="AJ21" s="20" t="e">
        <f t="shared" ref="AJ21:AM21" si="14">(X21-X9)/X9</f>
        <v>#DIV/0!</v>
      </c>
      <c r="AK21" s="19" t="e">
        <f t="shared" si="14"/>
        <v>#DIV/0!</v>
      </c>
      <c r="AL21" s="20" t="e">
        <f t="shared" si="14"/>
        <v>#DIV/0!</v>
      </c>
      <c r="AM21" s="19" t="e">
        <f t="shared" si="14"/>
        <v>#DIV/0!</v>
      </c>
      <c r="AN21" s="20" t="e">
        <f t="shared" si="5"/>
        <v>#DIV/0!</v>
      </c>
      <c r="AO21" s="19" t="e">
        <f t="shared" si="6"/>
        <v>#DIV/0!</v>
      </c>
    </row>
    <row r="22" spans="1:41">
      <c r="A22" s="47">
        <v>40756</v>
      </c>
      <c r="B22" s="100"/>
      <c r="C22" s="101"/>
      <c r="D22" s="98"/>
      <c r="E22" s="25" t="e">
        <f t="shared" si="7"/>
        <v>#DIV/0!</v>
      </c>
      <c r="F22" s="105"/>
      <c r="G22" s="105"/>
      <c r="H22" s="100"/>
      <c r="I22" s="101"/>
      <c r="J22" s="105"/>
      <c r="K22" s="105"/>
      <c r="L22" s="106"/>
      <c r="M22" s="27">
        <f>H22+B22</f>
        <v>0</v>
      </c>
      <c r="N22" s="110"/>
      <c r="O22" s="105"/>
      <c r="P22" s="29" t="e">
        <f t="shared" si="2"/>
        <v>#DIV/0!</v>
      </c>
      <c r="Q22" s="50">
        <f>H22+B22</f>
        <v>0</v>
      </c>
      <c r="R22" s="51">
        <f>C22+I22</f>
        <v>0</v>
      </c>
      <c r="S22" s="56">
        <v>40756</v>
      </c>
      <c r="T22" s="37" t="e">
        <f>L22-U22</f>
        <v>#DIV/0!</v>
      </c>
      <c r="U22" s="38" t="e">
        <f>(L22*N22-F22*L22)/(AA22-F22)</f>
        <v>#DIV/0!</v>
      </c>
      <c r="V22" s="33" t="e">
        <f>T22/L22</f>
        <v>#DIV/0!</v>
      </c>
      <c r="W22" s="34" t="e">
        <f>U22/L22</f>
        <v>#DIV/0!</v>
      </c>
      <c r="X22" s="39" t="e">
        <f>B22+T22</f>
        <v>#DIV/0!</v>
      </c>
      <c r="Y22" s="40" t="e">
        <f>H22-T22</f>
        <v>#DIV/0!</v>
      </c>
      <c r="Z22" s="21">
        <f t="shared" si="8"/>
        <v>0</v>
      </c>
      <c r="AA22" s="22" t="e">
        <f>(H22*J22-L22*N22)/(H22-L22)</f>
        <v>#DIV/0!</v>
      </c>
      <c r="AB22" s="5">
        <v>40756</v>
      </c>
      <c r="AC22" s="21">
        <f t="shared" si="3"/>
        <v>0</v>
      </c>
      <c r="AD22" s="22" t="e">
        <f>(H22*K22-L22*O22)/(H22-L22)</f>
        <v>#DIV/0!</v>
      </c>
      <c r="AE22" s="23" t="e">
        <f>X22*F22*E22</f>
        <v>#DIV/0!</v>
      </c>
      <c r="AF22" s="36" t="e">
        <f>AE22-C22</f>
        <v>#DIV/0!</v>
      </c>
      <c r="AG22" s="24" t="e">
        <f>I22-AF22</f>
        <v>#DIV/0!</v>
      </c>
      <c r="AI22" s="56">
        <v>40756</v>
      </c>
      <c r="AJ22" s="20" t="e">
        <f t="shared" ref="AJ22:AM22" si="15">(X22-X10)/X10</f>
        <v>#DIV/0!</v>
      </c>
      <c r="AK22" s="19" t="e">
        <f t="shared" si="15"/>
        <v>#DIV/0!</v>
      </c>
      <c r="AL22" s="20" t="e">
        <f t="shared" si="15"/>
        <v>#DIV/0!</v>
      </c>
      <c r="AM22" s="19" t="e">
        <f t="shared" si="15"/>
        <v>#DIV/0!</v>
      </c>
      <c r="AN22" s="20" t="e">
        <f t="shared" si="5"/>
        <v>#DIV/0!</v>
      </c>
      <c r="AO22" s="19" t="e">
        <f t="shared" si="6"/>
        <v>#DIV/0!</v>
      </c>
    </row>
    <row r="23" spans="1:41">
      <c r="A23" s="47">
        <v>40787</v>
      </c>
      <c r="B23" s="100"/>
      <c r="C23" s="101"/>
      <c r="D23" s="98"/>
      <c r="E23" s="25" t="e">
        <f t="shared" si="7"/>
        <v>#DIV/0!</v>
      </c>
      <c r="F23" s="105"/>
      <c r="G23" s="105"/>
      <c r="H23" s="100"/>
      <c r="I23" s="101"/>
      <c r="J23" s="105"/>
      <c r="K23" s="105"/>
      <c r="L23" s="106"/>
      <c r="M23" s="27">
        <f>H23+B23</f>
        <v>0</v>
      </c>
      <c r="N23" s="110"/>
      <c r="O23" s="105"/>
      <c r="P23" s="29" t="e">
        <f t="shared" si="2"/>
        <v>#DIV/0!</v>
      </c>
      <c r="Q23" s="50">
        <f>H23+B23</f>
        <v>0</v>
      </c>
      <c r="R23" s="51">
        <f>C23+I23</f>
        <v>0</v>
      </c>
      <c r="S23" s="56">
        <v>40787</v>
      </c>
      <c r="T23" s="37" t="e">
        <f>L23-U23</f>
        <v>#DIV/0!</v>
      </c>
      <c r="U23" s="38" t="e">
        <f>(L23*N23-F23*L23)/(AA23-F23)</f>
        <v>#DIV/0!</v>
      </c>
      <c r="V23" s="33" t="e">
        <f>T23/L23</f>
        <v>#DIV/0!</v>
      </c>
      <c r="W23" s="34" t="e">
        <f>U23/L23</f>
        <v>#DIV/0!</v>
      </c>
      <c r="X23" s="39" t="e">
        <f>B23+T23</f>
        <v>#DIV/0!</v>
      </c>
      <c r="Y23" s="40" t="e">
        <f>H23-T23</f>
        <v>#DIV/0!</v>
      </c>
      <c r="Z23" s="21">
        <f t="shared" si="8"/>
        <v>0</v>
      </c>
      <c r="AA23" s="22" t="e">
        <f>(H23*J23-L23*N23)/(H23-L23)</f>
        <v>#DIV/0!</v>
      </c>
      <c r="AB23" s="5">
        <v>40787</v>
      </c>
      <c r="AC23" s="21">
        <f t="shared" si="3"/>
        <v>0</v>
      </c>
      <c r="AD23" s="22" t="e">
        <f>(H23*K23-L23*O23)/(H23-L23)</f>
        <v>#DIV/0!</v>
      </c>
      <c r="AE23" s="23" t="e">
        <f>X23*F23*E23</f>
        <v>#DIV/0!</v>
      </c>
      <c r="AF23" s="36" t="e">
        <f>AE23-C23</f>
        <v>#DIV/0!</v>
      </c>
      <c r="AG23" s="24" t="e">
        <f>I23-AF23</f>
        <v>#DIV/0!</v>
      </c>
      <c r="AI23" s="56">
        <v>40787</v>
      </c>
      <c r="AJ23" s="20" t="e">
        <f t="shared" ref="AJ23:AM23" si="16">(X23-X11)/X11</f>
        <v>#DIV/0!</v>
      </c>
      <c r="AK23" s="19" t="e">
        <f t="shared" si="16"/>
        <v>#DIV/0!</v>
      </c>
      <c r="AL23" s="20" t="e">
        <f t="shared" si="16"/>
        <v>#DIV/0!</v>
      </c>
      <c r="AM23" s="19" t="e">
        <f t="shared" si="16"/>
        <v>#DIV/0!</v>
      </c>
      <c r="AN23" s="20" t="e">
        <f t="shared" si="5"/>
        <v>#DIV/0!</v>
      </c>
      <c r="AO23" s="19" t="e">
        <f t="shared" si="6"/>
        <v>#DIV/0!</v>
      </c>
    </row>
    <row r="24" spans="1:41">
      <c r="A24" s="47">
        <v>40817</v>
      </c>
      <c r="B24" s="100"/>
      <c r="C24" s="101"/>
      <c r="D24" s="98"/>
      <c r="E24" s="25" t="e">
        <f t="shared" si="7"/>
        <v>#DIV/0!</v>
      </c>
      <c r="F24" s="105"/>
      <c r="G24" s="105"/>
      <c r="H24" s="100"/>
      <c r="I24" s="101"/>
      <c r="J24" s="105"/>
      <c r="K24" s="105"/>
      <c r="L24" s="106"/>
      <c r="M24" s="27">
        <f>H24+B24</f>
        <v>0</v>
      </c>
      <c r="N24" s="110"/>
      <c r="O24" s="105"/>
      <c r="P24" s="29" t="e">
        <f t="shared" si="2"/>
        <v>#DIV/0!</v>
      </c>
      <c r="Q24" s="50">
        <f>H24+B24</f>
        <v>0</v>
      </c>
      <c r="R24" s="51">
        <f>C24+I24</f>
        <v>0</v>
      </c>
      <c r="S24" s="56">
        <v>40817</v>
      </c>
      <c r="T24" s="37" t="e">
        <f>L24-U24</f>
        <v>#DIV/0!</v>
      </c>
      <c r="U24" s="38" t="e">
        <f>(L24*N24-F24*L24)/(AA24-F24)</f>
        <v>#DIV/0!</v>
      </c>
      <c r="V24" s="33" t="e">
        <f>T24/L24</f>
        <v>#DIV/0!</v>
      </c>
      <c r="W24" s="34" t="e">
        <f>U24/L24</f>
        <v>#DIV/0!</v>
      </c>
      <c r="X24" s="39" t="e">
        <f>B24+T24</f>
        <v>#DIV/0!</v>
      </c>
      <c r="Y24" s="40" t="e">
        <f>H24-T24</f>
        <v>#DIV/0!</v>
      </c>
      <c r="Z24" s="21">
        <f t="shared" si="8"/>
        <v>0</v>
      </c>
      <c r="AA24" s="22" t="e">
        <f>(H24*J24-L24*N24)/(H24-L24)</f>
        <v>#DIV/0!</v>
      </c>
      <c r="AB24" s="5">
        <v>40817</v>
      </c>
      <c r="AC24" s="21">
        <f t="shared" si="3"/>
        <v>0</v>
      </c>
      <c r="AD24" s="22" t="e">
        <f>(H24*K24-L24*O24)/(H24-L24)</f>
        <v>#DIV/0!</v>
      </c>
      <c r="AE24" s="23" t="e">
        <f>X24*F24*E24</f>
        <v>#DIV/0!</v>
      </c>
      <c r="AF24" s="36" t="e">
        <f>AE24-C24</f>
        <v>#DIV/0!</v>
      </c>
      <c r="AG24" s="24" t="e">
        <f>I24-AF24</f>
        <v>#DIV/0!</v>
      </c>
      <c r="AH24" s="14"/>
      <c r="AI24" s="56">
        <v>40817</v>
      </c>
      <c r="AJ24" s="20" t="e">
        <f t="shared" ref="AJ24:AM24" si="17">(X24-X12)/X12</f>
        <v>#DIV/0!</v>
      </c>
      <c r="AK24" s="19" t="e">
        <f t="shared" si="17"/>
        <v>#DIV/0!</v>
      </c>
      <c r="AL24" s="20" t="e">
        <f t="shared" si="17"/>
        <v>#DIV/0!</v>
      </c>
      <c r="AM24" s="19" t="e">
        <f t="shared" si="17"/>
        <v>#DIV/0!</v>
      </c>
      <c r="AN24" s="20" t="e">
        <f t="shared" si="5"/>
        <v>#DIV/0!</v>
      </c>
      <c r="AO24" s="19" t="e">
        <f t="shared" si="6"/>
        <v>#DIV/0!</v>
      </c>
    </row>
    <row r="25" spans="1:41">
      <c r="A25" s="47">
        <v>40848</v>
      </c>
      <c r="B25" s="100"/>
      <c r="C25" s="101"/>
      <c r="D25" s="98"/>
      <c r="E25" s="25" t="e">
        <f t="shared" si="7"/>
        <v>#DIV/0!</v>
      </c>
      <c r="F25" s="105"/>
      <c r="G25" s="105"/>
      <c r="H25" s="100"/>
      <c r="I25" s="101"/>
      <c r="J25" s="105"/>
      <c r="K25" s="105"/>
      <c r="L25" s="106"/>
      <c r="M25" s="27">
        <f>H25+B25</f>
        <v>0</v>
      </c>
      <c r="N25" s="110"/>
      <c r="O25" s="105"/>
      <c r="P25" s="29" t="e">
        <f t="shared" si="2"/>
        <v>#DIV/0!</v>
      </c>
      <c r="Q25" s="50">
        <f>H25+B25</f>
        <v>0</v>
      </c>
      <c r="R25" s="51">
        <f>C25+I25</f>
        <v>0</v>
      </c>
      <c r="S25" s="56">
        <v>40848</v>
      </c>
      <c r="T25" s="37" t="e">
        <f>L25-U25</f>
        <v>#DIV/0!</v>
      </c>
      <c r="U25" s="38" t="e">
        <f>(L25*N25-F25*L25)/(AA25-F25)</f>
        <v>#DIV/0!</v>
      </c>
      <c r="V25" s="33" t="e">
        <f>T25/L25</f>
        <v>#DIV/0!</v>
      </c>
      <c r="W25" s="34" t="e">
        <f>U25/L25</f>
        <v>#DIV/0!</v>
      </c>
      <c r="X25" s="39" t="e">
        <f>B25+T25</f>
        <v>#DIV/0!</v>
      </c>
      <c r="Y25" s="40" t="e">
        <f>H25-T25</f>
        <v>#DIV/0!</v>
      </c>
      <c r="Z25" s="21">
        <f t="shared" si="8"/>
        <v>0</v>
      </c>
      <c r="AA25" s="22" t="e">
        <f>(H25*J25-L25*N25)/(H25-L25)</f>
        <v>#DIV/0!</v>
      </c>
      <c r="AB25" s="5">
        <v>40848</v>
      </c>
      <c r="AC25" s="21">
        <f t="shared" si="3"/>
        <v>0</v>
      </c>
      <c r="AD25" s="22" t="e">
        <f>(H25*K25-L25*O25)/(H25-L25)</f>
        <v>#DIV/0!</v>
      </c>
      <c r="AE25" s="23" t="e">
        <f>X25*F25*E25</f>
        <v>#DIV/0!</v>
      </c>
      <c r="AF25" s="36" t="e">
        <f>AE25-C25</f>
        <v>#DIV/0!</v>
      </c>
      <c r="AG25" s="24" t="e">
        <f>I25-AF25</f>
        <v>#DIV/0!</v>
      </c>
      <c r="AH25" s="14"/>
      <c r="AI25" s="56">
        <v>40848</v>
      </c>
      <c r="AJ25" s="20" t="e">
        <f t="shared" ref="AJ25:AM25" si="18">(X25-X13)/X13</f>
        <v>#DIV/0!</v>
      </c>
      <c r="AK25" s="19" t="e">
        <f t="shared" si="18"/>
        <v>#DIV/0!</v>
      </c>
      <c r="AL25" s="20" t="e">
        <f t="shared" si="18"/>
        <v>#DIV/0!</v>
      </c>
      <c r="AM25" s="19" t="e">
        <f t="shared" si="18"/>
        <v>#DIV/0!</v>
      </c>
      <c r="AN25" s="20" t="e">
        <f t="shared" si="5"/>
        <v>#DIV/0!</v>
      </c>
      <c r="AO25" s="19" t="e">
        <f t="shared" si="6"/>
        <v>#DIV/0!</v>
      </c>
    </row>
    <row r="26" spans="1:41" s="73" customFormat="1" ht="13.5" customHeight="1">
      <c r="A26" s="48">
        <v>40878</v>
      </c>
      <c r="B26" s="102"/>
      <c r="C26" s="103"/>
      <c r="D26" s="99"/>
      <c r="E26" s="26" t="e">
        <f t="shared" si="7"/>
        <v>#DIV/0!</v>
      </c>
      <c r="F26" s="107"/>
      <c r="G26" s="108"/>
      <c r="H26" s="102"/>
      <c r="I26" s="103"/>
      <c r="J26" s="107"/>
      <c r="K26" s="108"/>
      <c r="L26" s="109"/>
      <c r="M26" s="28">
        <f>H26+B26</f>
        <v>0</v>
      </c>
      <c r="N26" s="111"/>
      <c r="O26" s="107"/>
      <c r="P26" s="30" t="e">
        <f t="shared" si="2"/>
        <v>#DIV/0!</v>
      </c>
      <c r="Q26" s="54">
        <f>H26+B26</f>
        <v>0</v>
      </c>
      <c r="R26" s="53">
        <f>C26+I26</f>
        <v>0</v>
      </c>
      <c r="S26" s="57">
        <v>40878</v>
      </c>
      <c r="T26" s="59" t="e">
        <f>L26-U26</f>
        <v>#DIV/0!</v>
      </c>
      <c r="U26" s="60" t="e">
        <f>(L26*N26-F26*L26)/(AA26-F26)</f>
        <v>#DIV/0!</v>
      </c>
      <c r="V26" s="61" t="e">
        <f>T26/L26</f>
        <v>#DIV/0!</v>
      </c>
      <c r="W26" s="62" t="e">
        <f>U26/L26</f>
        <v>#DIV/0!</v>
      </c>
      <c r="X26" s="63" t="e">
        <f>B26+T26</f>
        <v>#DIV/0!</v>
      </c>
      <c r="Y26" s="64" t="e">
        <f>H26-T26</f>
        <v>#DIV/0!</v>
      </c>
      <c r="Z26" s="65">
        <f t="shared" si="8"/>
        <v>0</v>
      </c>
      <c r="AA26" s="66" t="e">
        <f>(H26*J26-L26*N26)/(H26-L26)</f>
        <v>#DIV/0!</v>
      </c>
      <c r="AB26" s="6">
        <v>40878</v>
      </c>
      <c r="AC26" s="65">
        <f t="shared" si="3"/>
        <v>0</v>
      </c>
      <c r="AD26" s="66" t="e">
        <f>(H26*K26-L26*O26)/(H26-L26)</f>
        <v>#DIV/0!</v>
      </c>
      <c r="AE26" s="67" t="e">
        <f>X26*F26*E26</f>
        <v>#DIV/0!</v>
      </c>
      <c r="AF26" s="68" t="e">
        <f>AE26-C26</f>
        <v>#DIV/0!</v>
      </c>
      <c r="AG26" s="69" t="e">
        <f>I26-AF26</f>
        <v>#DIV/0!</v>
      </c>
      <c r="AH26" s="70"/>
      <c r="AI26" s="57">
        <v>40878</v>
      </c>
      <c r="AJ26" s="71" t="e">
        <f t="shared" ref="AJ26:AM26" si="19">(X26-X14)/X14</f>
        <v>#DIV/0!</v>
      </c>
      <c r="AK26" s="72" t="e">
        <f t="shared" si="19"/>
        <v>#DIV/0!</v>
      </c>
      <c r="AL26" s="71" t="e">
        <f t="shared" si="19"/>
        <v>#DIV/0!</v>
      </c>
      <c r="AM26" s="72" t="e">
        <f t="shared" si="19"/>
        <v>#DIV/0!</v>
      </c>
      <c r="AN26" s="71" t="e">
        <f t="shared" si="5"/>
        <v>#DIV/0!</v>
      </c>
      <c r="AO26" s="72" t="e">
        <f t="shared" si="6"/>
        <v>#DIV/0!</v>
      </c>
    </row>
    <row r="27" spans="1:41">
      <c r="A27" s="46">
        <v>40909</v>
      </c>
      <c r="B27" s="100"/>
      <c r="C27" s="101"/>
      <c r="D27" s="98"/>
      <c r="E27" s="25" t="e">
        <f t="shared" si="7"/>
        <v>#DIV/0!</v>
      </c>
      <c r="F27" s="105"/>
      <c r="G27" s="105"/>
      <c r="H27" s="100"/>
      <c r="I27" s="101"/>
      <c r="J27" s="105"/>
      <c r="K27" s="105"/>
      <c r="L27" s="106"/>
      <c r="M27" s="27">
        <f>H27+B27</f>
        <v>0</v>
      </c>
      <c r="N27" s="110"/>
      <c r="O27" s="105"/>
      <c r="P27" s="29" t="e">
        <f t="shared" si="2"/>
        <v>#DIV/0!</v>
      </c>
      <c r="Q27" s="50">
        <f>H27+B27</f>
        <v>0</v>
      </c>
      <c r="R27" s="51">
        <f>C27+I27</f>
        <v>0</v>
      </c>
      <c r="S27" s="58">
        <v>40909</v>
      </c>
      <c r="T27" s="37" t="e">
        <f>L27-U27</f>
        <v>#DIV/0!</v>
      </c>
      <c r="U27" s="38" t="e">
        <f>(L27*N27-F27*L27)/(AA27-F27)</f>
        <v>#DIV/0!</v>
      </c>
      <c r="V27" s="33" t="e">
        <f>T27/L27</f>
        <v>#DIV/0!</v>
      </c>
      <c r="W27" s="34" t="e">
        <f>U27/L27</f>
        <v>#DIV/0!</v>
      </c>
      <c r="X27" s="39" t="e">
        <f>B27+T27</f>
        <v>#DIV/0!</v>
      </c>
      <c r="Y27" s="40" t="e">
        <f>H27-T27</f>
        <v>#DIV/0!</v>
      </c>
      <c r="Z27" s="21">
        <f t="shared" si="8"/>
        <v>0</v>
      </c>
      <c r="AA27" s="22" t="e">
        <f>(H27*J27-L27*N27)/(H27-L27)</f>
        <v>#DIV/0!</v>
      </c>
      <c r="AB27" s="4">
        <v>40909</v>
      </c>
      <c r="AC27" s="21">
        <f t="shared" si="3"/>
        <v>0</v>
      </c>
      <c r="AD27" s="22" t="e">
        <f>(H27*K27-L27*O27)/(H27-L27)</f>
        <v>#DIV/0!</v>
      </c>
      <c r="AE27" s="23" t="e">
        <f>X27*F27*E27</f>
        <v>#DIV/0!</v>
      </c>
      <c r="AF27" s="36" t="e">
        <f>AE27-C27</f>
        <v>#DIV/0!</v>
      </c>
      <c r="AG27" s="24" t="e">
        <f>I27-AF27</f>
        <v>#DIV/0!</v>
      </c>
      <c r="AH27" s="17"/>
      <c r="AI27" s="58">
        <v>40909</v>
      </c>
      <c r="AJ27" s="20" t="e">
        <f>(X27-X15)/X15</f>
        <v>#DIV/0!</v>
      </c>
      <c r="AK27" s="19" t="e">
        <f>(Y27-Y15)/Y15</f>
        <v>#DIV/0!</v>
      </c>
      <c r="AL27" s="20" t="e">
        <f>(Z27-Z15)/Z15</f>
        <v>#DIV/0!</v>
      </c>
      <c r="AM27" s="19" t="e">
        <f>(AA27-AA15)/AA15</f>
        <v>#DIV/0!</v>
      </c>
      <c r="AN27" s="20" t="e">
        <f>(AE27-AE15)/AE15</f>
        <v>#DIV/0!</v>
      </c>
      <c r="AO27" s="19" t="e">
        <f>(AG27-AG15)/AG15</f>
        <v>#DIV/0!</v>
      </c>
    </row>
    <row r="28" spans="1:41">
      <c r="A28" s="46">
        <v>40940</v>
      </c>
      <c r="B28" s="100"/>
      <c r="C28" s="101"/>
      <c r="D28" s="98"/>
      <c r="E28" s="25" t="e">
        <f t="shared" si="7"/>
        <v>#DIV/0!</v>
      </c>
      <c r="F28" s="105"/>
      <c r="G28" s="105"/>
      <c r="H28" s="100"/>
      <c r="I28" s="101"/>
      <c r="J28" s="105"/>
      <c r="K28" s="105"/>
      <c r="L28" s="106"/>
      <c r="M28" s="27">
        <f>H28+B28</f>
        <v>0</v>
      </c>
      <c r="N28" s="110"/>
      <c r="O28" s="105"/>
      <c r="P28" s="29" t="e">
        <f t="shared" si="2"/>
        <v>#DIV/0!</v>
      </c>
      <c r="Q28" s="50">
        <f>H28+B28</f>
        <v>0</v>
      </c>
      <c r="R28" s="51">
        <f>C28+I28</f>
        <v>0</v>
      </c>
      <c r="S28" s="58">
        <v>40940</v>
      </c>
      <c r="T28" s="37" t="e">
        <f>L28-U28</f>
        <v>#DIV/0!</v>
      </c>
      <c r="U28" s="38" t="e">
        <f>(L28*N28-F28*L28)/(AA28-F28)</f>
        <v>#DIV/0!</v>
      </c>
      <c r="V28" s="33" t="e">
        <f>T28/L28</f>
        <v>#DIV/0!</v>
      </c>
      <c r="W28" s="34" t="e">
        <f>U28/L28</f>
        <v>#DIV/0!</v>
      </c>
      <c r="X28" s="39" t="e">
        <f>B28+T28</f>
        <v>#DIV/0!</v>
      </c>
      <c r="Y28" s="40" t="e">
        <f>H28-T28</f>
        <v>#DIV/0!</v>
      </c>
      <c r="Z28" s="21">
        <f t="shared" si="8"/>
        <v>0</v>
      </c>
      <c r="AA28" s="22" t="e">
        <f>(H28*J28-L28*N28)/(H28-L28)</f>
        <v>#DIV/0!</v>
      </c>
      <c r="AB28" s="4">
        <v>40940</v>
      </c>
      <c r="AC28" s="21">
        <f t="shared" si="3"/>
        <v>0</v>
      </c>
      <c r="AD28" s="22" t="e">
        <f>(H28*K28-L28*O28)/(H28-L28)</f>
        <v>#DIV/0!</v>
      </c>
      <c r="AE28" s="23" t="e">
        <f>X28*F28*E28</f>
        <v>#DIV/0!</v>
      </c>
      <c r="AF28" s="36" t="e">
        <f>AE28-C28</f>
        <v>#DIV/0!</v>
      </c>
      <c r="AG28" s="24" t="e">
        <f>I28-AF28</f>
        <v>#DIV/0!</v>
      </c>
      <c r="AH28" s="17"/>
      <c r="AI28" s="58">
        <v>40940</v>
      </c>
      <c r="AJ28" s="20" t="e">
        <f t="shared" ref="AJ28:AM28" si="20">(X28-X16)/X16</f>
        <v>#DIV/0!</v>
      </c>
      <c r="AK28" s="19" t="e">
        <f t="shared" si="20"/>
        <v>#DIV/0!</v>
      </c>
      <c r="AL28" s="20" t="e">
        <f>(Z28-Z16)/Z16</f>
        <v>#DIV/0!</v>
      </c>
      <c r="AM28" s="19" t="e">
        <f t="shared" si="20"/>
        <v>#DIV/0!</v>
      </c>
      <c r="AN28" s="20" t="e">
        <f t="shared" ref="AN28:AN35" si="21">(AE28-AE16)/AE16</f>
        <v>#DIV/0!</v>
      </c>
      <c r="AO28" s="19" t="e">
        <f t="shared" ref="AO28:AO35" si="22">(AG28-AG16)/AG16</f>
        <v>#DIV/0!</v>
      </c>
    </row>
    <row r="29" spans="1:41">
      <c r="A29" s="46">
        <v>40969</v>
      </c>
      <c r="B29" s="100"/>
      <c r="C29" s="104"/>
      <c r="D29" s="98"/>
      <c r="E29" s="25" t="e">
        <f t="shared" si="7"/>
        <v>#DIV/0!</v>
      </c>
      <c r="F29" s="105"/>
      <c r="G29" s="105"/>
      <c r="H29" s="100"/>
      <c r="I29" s="104"/>
      <c r="J29" s="105"/>
      <c r="K29" s="105"/>
      <c r="L29" s="106"/>
      <c r="M29" s="27">
        <f>H29+B29</f>
        <v>0</v>
      </c>
      <c r="N29" s="110"/>
      <c r="O29" s="105"/>
      <c r="P29" s="29" t="e">
        <f t="shared" si="2"/>
        <v>#DIV/0!</v>
      </c>
      <c r="Q29" s="50">
        <f>H29+B29</f>
        <v>0</v>
      </c>
      <c r="R29" s="51">
        <f>C29+I29</f>
        <v>0</v>
      </c>
      <c r="S29" s="58">
        <v>40969</v>
      </c>
      <c r="T29" s="37" t="e">
        <f>L29-U29</f>
        <v>#DIV/0!</v>
      </c>
      <c r="U29" s="38" t="e">
        <f>(L29*N29-F29*L29)/(AA29-F29)</f>
        <v>#DIV/0!</v>
      </c>
      <c r="V29" s="33" t="e">
        <f>T29/L29</f>
        <v>#DIV/0!</v>
      </c>
      <c r="W29" s="34" t="e">
        <f>U29/L29</f>
        <v>#DIV/0!</v>
      </c>
      <c r="X29" s="39" t="e">
        <f>B29+T29</f>
        <v>#DIV/0!</v>
      </c>
      <c r="Y29" s="40" t="e">
        <f>H29-T29</f>
        <v>#DIV/0!</v>
      </c>
      <c r="Z29" s="21">
        <f t="shared" si="8"/>
        <v>0</v>
      </c>
      <c r="AA29" s="22" t="e">
        <f>(H29*J29-L29*N29)/(H29-L29)</f>
        <v>#DIV/0!</v>
      </c>
      <c r="AB29" s="4">
        <v>40969</v>
      </c>
      <c r="AC29" s="21">
        <f t="shared" si="3"/>
        <v>0</v>
      </c>
      <c r="AD29" s="22" t="e">
        <f>(H29*K29-L29*O29)/(H29-L29)</f>
        <v>#DIV/0!</v>
      </c>
      <c r="AE29" s="23" t="e">
        <f>X29*F29*E29</f>
        <v>#DIV/0!</v>
      </c>
      <c r="AF29" s="36" t="e">
        <f>AE29-C29</f>
        <v>#DIV/0!</v>
      </c>
      <c r="AG29" s="24" t="e">
        <f>I29-AF29</f>
        <v>#DIV/0!</v>
      </c>
      <c r="AH29" s="17"/>
      <c r="AI29" s="58">
        <v>40969</v>
      </c>
      <c r="AJ29" s="20" t="e">
        <f t="shared" ref="AJ29:AM29" si="23">(X29-X17)/X17</f>
        <v>#DIV/0!</v>
      </c>
      <c r="AK29" s="19" t="e">
        <f t="shared" si="23"/>
        <v>#DIV/0!</v>
      </c>
      <c r="AL29" s="20" t="e">
        <f t="shared" si="23"/>
        <v>#DIV/0!</v>
      </c>
      <c r="AM29" s="19" t="e">
        <f t="shared" si="23"/>
        <v>#DIV/0!</v>
      </c>
      <c r="AN29" s="20" t="e">
        <f t="shared" si="21"/>
        <v>#DIV/0!</v>
      </c>
      <c r="AO29" s="19" t="e">
        <f t="shared" si="22"/>
        <v>#DIV/0!</v>
      </c>
    </row>
    <row r="30" spans="1:41">
      <c r="A30" s="46">
        <v>41000</v>
      </c>
      <c r="B30" s="100"/>
      <c r="C30" s="104"/>
      <c r="D30" s="98"/>
      <c r="E30" s="25" t="e">
        <f t="shared" si="7"/>
        <v>#DIV/0!</v>
      </c>
      <c r="F30" s="105"/>
      <c r="G30" s="105"/>
      <c r="H30" s="100"/>
      <c r="I30" s="104"/>
      <c r="J30" s="105"/>
      <c r="K30" s="105"/>
      <c r="L30" s="106"/>
      <c r="M30" s="27">
        <f>H30+B30</f>
        <v>0</v>
      </c>
      <c r="N30" s="110"/>
      <c r="O30" s="105"/>
      <c r="P30" s="29" t="e">
        <f t="shared" si="2"/>
        <v>#DIV/0!</v>
      </c>
      <c r="Q30" s="50">
        <f>H30+B30</f>
        <v>0</v>
      </c>
      <c r="R30" s="51">
        <f>C30+I30</f>
        <v>0</v>
      </c>
      <c r="S30" s="58">
        <v>41000</v>
      </c>
      <c r="T30" s="37" t="e">
        <f>L30-U30</f>
        <v>#DIV/0!</v>
      </c>
      <c r="U30" s="38" t="e">
        <f>(L30*N30-F30*L30)/(AA30-F30)</f>
        <v>#DIV/0!</v>
      </c>
      <c r="V30" s="33" t="e">
        <f>T30/L30</f>
        <v>#DIV/0!</v>
      </c>
      <c r="W30" s="34" t="e">
        <f>U30/L30</f>
        <v>#DIV/0!</v>
      </c>
      <c r="X30" s="39" t="e">
        <f>B30+T30</f>
        <v>#DIV/0!</v>
      </c>
      <c r="Y30" s="40" t="e">
        <f>H30-T30</f>
        <v>#DIV/0!</v>
      </c>
      <c r="Z30" s="21">
        <f t="shared" si="8"/>
        <v>0</v>
      </c>
      <c r="AA30" s="22" t="e">
        <f>(H30*J30-L30*N30)/(H30-L30)</f>
        <v>#DIV/0!</v>
      </c>
      <c r="AB30" s="4">
        <v>41000</v>
      </c>
      <c r="AC30" s="21">
        <f t="shared" si="3"/>
        <v>0</v>
      </c>
      <c r="AD30" s="22" t="e">
        <f>(H30*K30-L30*O30)/(H30-L30)</f>
        <v>#DIV/0!</v>
      </c>
      <c r="AE30" s="23" t="e">
        <f>X30*F30*E30</f>
        <v>#DIV/0!</v>
      </c>
      <c r="AF30" s="36" t="e">
        <f>AE30-C30</f>
        <v>#DIV/0!</v>
      </c>
      <c r="AG30" s="24" t="e">
        <f>I30-AF30</f>
        <v>#DIV/0!</v>
      </c>
      <c r="AH30" s="17"/>
      <c r="AI30" s="58">
        <v>41000</v>
      </c>
      <c r="AJ30" s="20" t="e">
        <f t="shared" ref="AJ30:AM30" si="24">(X30-X18)/X18</f>
        <v>#DIV/0!</v>
      </c>
      <c r="AK30" s="19" t="e">
        <f t="shared" si="24"/>
        <v>#DIV/0!</v>
      </c>
      <c r="AL30" s="20" t="e">
        <f t="shared" si="24"/>
        <v>#DIV/0!</v>
      </c>
      <c r="AM30" s="19" t="e">
        <f t="shared" si="24"/>
        <v>#DIV/0!</v>
      </c>
      <c r="AN30" s="20" t="e">
        <f t="shared" si="21"/>
        <v>#DIV/0!</v>
      </c>
      <c r="AO30" s="19" t="e">
        <f t="shared" si="22"/>
        <v>#DIV/0!</v>
      </c>
    </row>
    <row r="31" spans="1:41">
      <c r="A31" s="46">
        <v>41030</v>
      </c>
      <c r="B31" s="100"/>
      <c r="C31" s="104"/>
      <c r="D31" s="98"/>
      <c r="E31" s="25" t="e">
        <f t="shared" si="7"/>
        <v>#DIV/0!</v>
      </c>
      <c r="F31" s="105"/>
      <c r="G31" s="105"/>
      <c r="H31" s="100"/>
      <c r="I31" s="104"/>
      <c r="J31" s="105"/>
      <c r="K31" s="105"/>
      <c r="L31" s="106"/>
      <c r="M31" s="27">
        <f>H31+B31</f>
        <v>0</v>
      </c>
      <c r="N31" s="110"/>
      <c r="O31" s="105"/>
      <c r="P31" s="29" t="e">
        <f t="shared" si="2"/>
        <v>#DIV/0!</v>
      </c>
      <c r="Q31" s="50">
        <f>H31+B31</f>
        <v>0</v>
      </c>
      <c r="R31" s="51">
        <f>C31+I31</f>
        <v>0</v>
      </c>
      <c r="S31" s="58">
        <v>41030</v>
      </c>
      <c r="T31" s="37" t="e">
        <f>L31-U31</f>
        <v>#DIV/0!</v>
      </c>
      <c r="U31" s="38" t="e">
        <f>(L31*N31-F31*L31)/(AA31-F31)</f>
        <v>#DIV/0!</v>
      </c>
      <c r="V31" s="33" t="e">
        <f>T31/L31</f>
        <v>#DIV/0!</v>
      </c>
      <c r="W31" s="34" t="e">
        <f>U31/L31</f>
        <v>#DIV/0!</v>
      </c>
      <c r="X31" s="39" t="e">
        <f>B31+T31</f>
        <v>#DIV/0!</v>
      </c>
      <c r="Y31" s="40" t="e">
        <f>H31-T31</f>
        <v>#DIV/0!</v>
      </c>
      <c r="Z31" s="21">
        <f t="shared" si="8"/>
        <v>0</v>
      </c>
      <c r="AA31" s="22" t="e">
        <f>(H31*J31-L31*N31)/(H31-L31)</f>
        <v>#DIV/0!</v>
      </c>
      <c r="AB31" s="4">
        <v>41030</v>
      </c>
      <c r="AC31" s="21">
        <f t="shared" si="3"/>
        <v>0</v>
      </c>
      <c r="AD31" s="22" t="e">
        <f>(H31*K31-L31*O31)/(H31-L31)</f>
        <v>#DIV/0!</v>
      </c>
      <c r="AE31" s="23" t="e">
        <f>X31*F31*E31</f>
        <v>#DIV/0!</v>
      </c>
      <c r="AF31" s="36" t="e">
        <f>AE31-C31</f>
        <v>#DIV/0!</v>
      </c>
      <c r="AG31" s="24" t="e">
        <f>I31-AF31</f>
        <v>#DIV/0!</v>
      </c>
      <c r="AH31" s="17"/>
      <c r="AI31" s="58">
        <v>41030</v>
      </c>
      <c r="AJ31" s="20" t="e">
        <f t="shared" ref="AJ31:AM31" si="25">(X31-X19)/X19</f>
        <v>#DIV/0!</v>
      </c>
      <c r="AK31" s="19" t="e">
        <f t="shared" si="25"/>
        <v>#DIV/0!</v>
      </c>
      <c r="AL31" s="20" t="e">
        <f t="shared" si="25"/>
        <v>#DIV/0!</v>
      </c>
      <c r="AM31" s="19" t="e">
        <f t="shared" si="25"/>
        <v>#DIV/0!</v>
      </c>
      <c r="AN31" s="20" t="e">
        <f t="shared" si="21"/>
        <v>#DIV/0!</v>
      </c>
      <c r="AO31" s="19" t="e">
        <f t="shared" si="22"/>
        <v>#DIV/0!</v>
      </c>
    </row>
    <row r="32" spans="1:41">
      <c r="A32" s="46">
        <v>41061</v>
      </c>
      <c r="B32" s="100"/>
      <c r="C32" s="104"/>
      <c r="D32" s="98"/>
      <c r="E32" s="25" t="e">
        <f t="shared" si="7"/>
        <v>#DIV/0!</v>
      </c>
      <c r="F32" s="105"/>
      <c r="G32" s="105"/>
      <c r="H32" s="100"/>
      <c r="I32" s="104"/>
      <c r="J32" s="105"/>
      <c r="K32" s="105"/>
      <c r="L32" s="106"/>
      <c r="M32" s="27">
        <f>H32+B32</f>
        <v>0</v>
      </c>
      <c r="N32" s="110"/>
      <c r="O32" s="105"/>
      <c r="P32" s="29" t="e">
        <f t="shared" si="2"/>
        <v>#DIV/0!</v>
      </c>
      <c r="Q32" s="50">
        <f>H32+B32</f>
        <v>0</v>
      </c>
      <c r="R32" s="51">
        <f>C32+I32</f>
        <v>0</v>
      </c>
      <c r="S32" s="58">
        <v>41061</v>
      </c>
      <c r="T32" s="37" t="e">
        <f>L32-U32</f>
        <v>#DIV/0!</v>
      </c>
      <c r="U32" s="38" t="e">
        <f>(L32*N32-F32*L32)/(AA32-F32)</f>
        <v>#DIV/0!</v>
      </c>
      <c r="V32" s="33" t="e">
        <f>T32/L32</f>
        <v>#DIV/0!</v>
      </c>
      <c r="W32" s="34" t="e">
        <f>U32/L32</f>
        <v>#DIV/0!</v>
      </c>
      <c r="X32" s="39" t="e">
        <f>B32+T32</f>
        <v>#DIV/0!</v>
      </c>
      <c r="Y32" s="40" t="e">
        <f>H32-T32</f>
        <v>#DIV/0!</v>
      </c>
      <c r="Z32" s="21">
        <f t="shared" si="8"/>
        <v>0</v>
      </c>
      <c r="AA32" s="22" t="e">
        <f>(H32*J32-L32*N32)/(H32-L32)</f>
        <v>#DIV/0!</v>
      </c>
      <c r="AB32" s="4">
        <v>41061</v>
      </c>
      <c r="AC32" s="21">
        <f t="shared" si="3"/>
        <v>0</v>
      </c>
      <c r="AD32" s="22" t="e">
        <f>(H32*K32-L32*O32)/(H32-L32)</f>
        <v>#DIV/0!</v>
      </c>
      <c r="AE32" s="23" t="e">
        <f>X32*F32*E32</f>
        <v>#DIV/0!</v>
      </c>
      <c r="AF32" s="36" t="e">
        <f>AE32-C32</f>
        <v>#DIV/0!</v>
      </c>
      <c r="AG32" s="24" t="e">
        <f>I32-AF32</f>
        <v>#DIV/0!</v>
      </c>
      <c r="AH32" s="17"/>
      <c r="AI32" s="58">
        <v>41061</v>
      </c>
      <c r="AJ32" s="20" t="e">
        <f t="shared" ref="AJ32:AM32" si="26">(X32-X20)/X20</f>
        <v>#DIV/0!</v>
      </c>
      <c r="AK32" s="19" t="e">
        <f t="shared" si="26"/>
        <v>#DIV/0!</v>
      </c>
      <c r="AL32" s="20" t="e">
        <f t="shared" si="26"/>
        <v>#DIV/0!</v>
      </c>
      <c r="AM32" s="19" t="e">
        <f t="shared" si="26"/>
        <v>#DIV/0!</v>
      </c>
      <c r="AN32" s="20" t="e">
        <f t="shared" si="21"/>
        <v>#DIV/0!</v>
      </c>
      <c r="AO32" s="19" t="e">
        <f>(AG32-AG20)/AG20</f>
        <v>#DIV/0!</v>
      </c>
    </row>
    <row r="33" spans="1:41">
      <c r="A33" s="46">
        <v>41091</v>
      </c>
      <c r="B33" s="100"/>
      <c r="C33" s="104"/>
      <c r="D33" s="98"/>
      <c r="E33" s="25" t="e">
        <f t="shared" si="7"/>
        <v>#DIV/0!</v>
      </c>
      <c r="F33" s="105"/>
      <c r="G33" s="105"/>
      <c r="H33" s="100"/>
      <c r="I33" s="104"/>
      <c r="J33" s="105"/>
      <c r="K33" s="105"/>
      <c r="L33" s="106"/>
      <c r="M33" s="27">
        <f>H33+B33</f>
        <v>0</v>
      </c>
      <c r="N33" s="110"/>
      <c r="O33" s="105"/>
      <c r="P33" s="29" t="e">
        <f t="shared" si="2"/>
        <v>#DIV/0!</v>
      </c>
      <c r="Q33" s="50">
        <f>H33+B33</f>
        <v>0</v>
      </c>
      <c r="R33" s="51">
        <f>C33+I33</f>
        <v>0</v>
      </c>
      <c r="S33" s="58">
        <v>41091</v>
      </c>
      <c r="T33" s="37" t="e">
        <f>L33-U33</f>
        <v>#DIV/0!</v>
      </c>
      <c r="U33" s="38" t="e">
        <f>(L33*N33-F33*L33)/(AA33-F33)</f>
        <v>#DIV/0!</v>
      </c>
      <c r="V33" s="33" t="e">
        <f>T33/L33</f>
        <v>#DIV/0!</v>
      </c>
      <c r="W33" s="34" t="e">
        <f>U33/L33</f>
        <v>#DIV/0!</v>
      </c>
      <c r="X33" s="39" t="e">
        <f>B33+T33</f>
        <v>#DIV/0!</v>
      </c>
      <c r="Y33" s="40" t="e">
        <f>H33-T33</f>
        <v>#DIV/0!</v>
      </c>
      <c r="Z33" s="21">
        <f t="shared" si="8"/>
        <v>0</v>
      </c>
      <c r="AA33" s="22" t="e">
        <f>(H33*J33-L33*N33)/(H33-L33)</f>
        <v>#DIV/0!</v>
      </c>
      <c r="AB33" s="4">
        <v>41091</v>
      </c>
      <c r="AC33" s="21">
        <f t="shared" si="3"/>
        <v>0</v>
      </c>
      <c r="AD33" s="22" t="e">
        <f>(H33*K33-L33*O33)/(H33-L33)</f>
        <v>#DIV/0!</v>
      </c>
      <c r="AE33" s="23" t="e">
        <f>X33*F33*E33</f>
        <v>#DIV/0!</v>
      </c>
      <c r="AF33" s="36" t="e">
        <f>AE33-C33</f>
        <v>#DIV/0!</v>
      </c>
      <c r="AG33" s="41" t="e">
        <f>I33-AF33</f>
        <v>#DIV/0!</v>
      </c>
      <c r="AH33" s="17"/>
      <c r="AI33" s="58">
        <v>41091</v>
      </c>
      <c r="AJ33" s="20" t="e">
        <f t="shared" ref="AJ33:AM33" si="27">(X33-X21)/X21</f>
        <v>#DIV/0!</v>
      </c>
      <c r="AK33" s="19" t="e">
        <f t="shared" si="27"/>
        <v>#DIV/0!</v>
      </c>
      <c r="AL33" s="20" t="e">
        <f t="shared" si="27"/>
        <v>#DIV/0!</v>
      </c>
      <c r="AM33" s="19" t="e">
        <f t="shared" si="27"/>
        <v>#DIV/0!</v>
      </c>
      <c r="AN33" s="20" t="e">
        <f t="shared" si="21"/>
        <v>#DIV/0!</v>
      </c>
      <c r="AO33" s="19" t="e">
        <f>(AG33-AG21)/AG21</f>
        <v>#DIV/0!</v>
      </c>
    </row>
    <row r="34" spans="1:41">
      <c r="A34" s="46">
        <v>41122</v>
      </c>
      <c r="B34" s="100"/>
      <c r="C34" s="104"/>
      <c r="D34" s="98"/>
      <c r="E34" s="25" t="e">
        <f t="shared" si="7"/>
        <v>#DIV/0!</v>
      </c>
      <c r="F34" s="105"/>
      <c r="G34" s="105"/>
      <c r="H34" s="100"/>
      <c r="I34" s="104"/>
      <c r="J34" s="105"/>
      <c r="K34" s="105"/>
      <c r="L34" s="106"/>
      <c r="M34" s="27">
        <f>H34+B34</f>
        <v>0</v>
      </c>
      <c r="N34" s="110"/>
      <c r="O34" s="105"/>
      <c r="P34" s="29" t="e">
        <f t="shared" si="2"/>
        <v>#DIV/0!</v>
      </c>
      <c r="Q34" s="50">
        <f>H34+B34</f>
        <v>0</v>
      </c>
      <c r="R34" s="51">
        <f>C34+I34</f>
        <v>0</v>
      </c>
      <c r="S34" s="58">
        <v>41122</v>
      </c>
      <c r="T34" s="37" t="e">
        <f>L34-U34</f>
        <v>#DIV/0!</v>
      </c>
      <c r="U34" s="38" t="e">
        <f>(L34*N34-F34*L34)/(AA34-F34)</f>
        <v>#DIV/0!</v>
      </c>
      <c r="V34" s="33" t="e">
        <f>T34/L34</f>
        <v>#DIV/0!</v>
      </c>
      <c r="W34" s="34" t="e">
        <f>U34/L34</f>
        <v>#DIV/0!</v>
      </c>
      <c r="X34" s="39" t="e">
        <f>B34+T34</f>
        <v>#DIV/0!</v>
      </c>
      <c r="Y34" s="40" t="e">
        <f>H34-T34</f>
        <v>#DIV/0!</v>
      </c>
      <c r="Z34" s="21">
        <f t="shared" si="8"/>
        <v>0</v>
      </c>
      <c r="AA34" s="22" t="e">
        <f>(H34*J34-L34*N34)/(H34-L34)</f>
        <v>#DIV/0!</v>
      </c>
      <c r="AB34" s="4">
        <v>41122</v>
      </c>
      <c r="AC34" s="21">
        <f t="shared" si="3"/>
        <v>0</v>
      </c>
      <c r="AD34" s="22" t="e">
        <f>(H34*K34-L34*O34)/(H34-L34)</f>
        <v>#DIV/0!</v>
      </c>
      <c r="AE34" s="23" t="e">
        <f>X34*F34*E34</f>
        <v>#DIV/0!</v>
      </c>
      <c r="AF34" s="36" t="e">
        <f>AE34-C34</f>
        <v>#DIV/0!</v>
      </c>
      <c r="AG34" s="24" t="e">
        <f>I34-AF34</f>
        <v>#DIV/0!</v>
      </c>
      <c r="AH34" s="17"/>
      <c r="AI34" s="58">
        <v>41122</v>
      </c>
      <c r="AJ34" s="20" t="e">
        <f t="shared" ref="AJ34:AM34" si="28">(X34-X22)/X22</f>
        <v>#DIV/0!</v>
      </c>
      <c r="AK34" s="19" t="e">
        <f t="shared" si="28"/>
        <v>#DIV/0!</v>
      </c>
      <c r="AL34" s="20" t="e">
        <f t="shared" si="28"/>
        <v>#DIV/0!</v>
      </c>
      <c r="AM34" s="19" t="e">
        <f t="shared" si="28"/>
        <v>#DIV/0!</v>
      </c>
      <c r="AN34" s="20" t="e">
        <f t="shared" si="21"/>
        <v>#DIV/0!</v>
      </c>
      <c r="AO34" s="19" t="e">
        <f t="shared" si="22"/>
        <v>#DIV/0!</v>
      </c>
    </row>
    <row r="35" spans="1:41">
      <c r="A35" s="46">
        <v>41153</v>
      </c>
      <c r="B35" s="100"/>
      <c r="C35" s="104"/>
      <c r="D35" s="98"/>
      <c r="E35" s="25" t="e">
        <f t="shared" si="7"/>
        <v>#DIV/0!</v>
      </c>
      <c r="F35" s="105"/>
      <c r="G35" s="105"/>
      <c r="H35" s="100"/>
      <c r="I35" s="104"/>
      <c r="J35" s="105"/>
      <c r="K35" s="105"/>
      <c r="L35" s="106"/>
      <c r="M35" s="27">
        <f>H35+B35</f>
        <v>0</v>
      </c>
      <c r="N35" s="110"/>
      <c r="O35" s="105"/>
      <c r="P35" s="29" t="e">
        <f t="shared" si="2"/>
        <v>#DIV/0!</v>
      </c>
      <c r="Q35" s="50">
        <f>H35+B35</f>
        <v>0</v>
      </c>
      <c r="R35" s="51">
        <f>C35+I35</f>
        <v>0</v>
      </c>
      <c r="S35" s="58">
        <v>41153</v>
      </c>
      <c r="T35" s="37" t="e">
        <f>L35-U35</f>
        <v>#DIV/0!</v>
      </c>
      <c r="U35" s="38" t="e">
        <f>(L35*N35-F35*L35)/(AA35-F35)</f>
        <v>#DIV/0!</v>
      </c>
      <c r="V35" s="33" t="e">
        <f>T35/L35</f>
        <v>#DIV/0!</v>
      </c>
      <c r="W35" s="34" t="e">
        <f>U35/L35</f>
        <v>#DIV/0!</v>
      </c>
      <c r="X35" s="39" t="e">
        <f>B35+T35</f>
        <v>#DIV/0!</v>
      </c>
      <c r="Y35" s="40" t="e">
        <f>H35-T35</f>
        <v>#DIV/0!</v>
      </c>
      <c r="Z35" s="21">
        <f t="shared" ref="Z35" si="29">F35</f>
        <v>0</v>
      </c>
      <c r="AA35" s="22" t="e">
        <f>(H35*J35-L35*N35)/(H35-L35)</f>
        <v>#DIV/0!</v>
      </c>
      <c r="AB35" s="4">
        <v>41153</v>
      </c>
      <c r="AC35" s="21">
        <f t="shared" si="3"/>
        <v>0</v>
      </c>
      <c r="AD35" s="22" t="e">
        <f>(H35*K35-L35*O35)/(H35-L35)</f>
        <v>#DIV/0!</v>
      </c>
      <c r="AE35" s="23" t="e">
        <f>X35*F35*E35</f>
        <v>#DIV/0!</v>
      </c>
      <c r="AF35" s="36" t="e">
        <f>AE35-C35</f>
        <v>#DIV/0!</v>
      </c>
      <c r="AG35" s="24" t="e">
        <f>I35-AF35</f>
        <v>#DIV/0!</v>
      </c>
      <c r="AH35" s="14"/>
      <c r="AI35" s="58">
        <v>41153</v>
      </c>
      <c r="AJ35" s="20" t="e">
        <f t="shared" ref="AJ35:AL35" si="30">(X35-X23)/X23</f>
        <v>#DIV/0!</v>
      </c>
      <c r="AK35" s="19" t="e">
        <f t="shared" si="30"/>
        <v>#DIV/0!</v>
      </c>
      <c r="AL35" s="20" t="e">
        <f t="shared" si="30"/>
        <v>#DIV/0!</v>
      </c>
      <c r="AM35" s="19" t="e">
        <f>(AA35-AA23)/AA23</f>
        <v>#DIV/0!</v>
      </c>
      <c r="AN35" s="20" t="e">
        <f t="shared" si="21"/>
        <v>#DIV/0!</v>
      </c>
      <c r="AO35" s="19" t="e">
        <f t="shared" si="22"/>
        <v>#DIV/0!</v>
      </c>
    </row>
    <row r="36" spans="1:41">
      <c r="A36" s="46">
        <v>41183</v>
      </c>
      <c r="B36" s="100"/>
      <c r="C36" s="104"/>
      <c r="D36" s="98"/>
      <c r="E36" s="25" t="e">
        <f t="shared" ref="E36:E50" si="31">C36/D36</f>
        <v>#DIV/0!</v>
      </c>
      <c r="F36" s="105"/>
      <c r="G36" s="105"/>
      <c r="H36" s="100"/>
      <c r="I36" s="104"/>
      <c r="J36" s="105"/>
      <c r="K36" s="105"/>
      <c r="L36" s="106"/>
      <c r="M36" s="27">
        <f>H36+B36</f>
        <v>0</v>
      </c>
      <c r="N36" s="110"/>
      <c r="O36" s="105"/>
      <c r="P36" s="29" t="e">
        <f t="shared" ref="P36:P50" si="32">L36/M36</f>
        <v>#DIV/0!</v>
      </c>
      <c r="Q36" s="50">
        <f>H36+B36</f>
        <v>0</v>
      </c>
      <c r="R36" s="51">
        <f>C36+I36</f>
        <v>0</v>
      </c>
      <c r="S36" s="58">
        <v>41183</v>
      </c>
      <c r="T36" s="37" t="e">
        <f>L36-U36</f>
        <v>#DIV/0!</v>
      </c>
      <c r="U36" s="38" t="e">
        <f>(L36*N36-F36*L36)/(AA36-F36)</f>
        <v>#DIV/0!</v>
      </c>
      <c r="V36" s="33" t="e">
        <f>T36/L36</f>
        <v>#DIV/0!</v>
      </c>
      <c r="W36" s="34" t="e">
        <f>U36/L36</f>
        <v>#DIV/0!</v>
      </c>
      <c r="X36" s="39" t="e">
        <f>B36+T36</f>
        <v>#DIV/0!</v>
      </c>
      <c r="Y36" s="40" t="e">
        <f>H36-T36</f>
        <v>#DIV/0!</v>
      </c>
      <c r="Z36" s="21">
        <f t="shared" ref="Z36:Z50" si="33">F36</f>
        <v>0</v>
      </c>
      <c r="AA36" s="22" t="e">
        <f>(H36*J36-L36*N36)/(H36-L36)</f>
        <v>#DIV/0!</v>
      </c>
      <c r="AB36" s="4">
        <v>41154</v>
      </c>
      <c r="AC36" s="21">
        <f t="shared" ref="AC36:AC50" si="34">G36</f>
        <v>0</v>
      </c>
      <c r="AD36" s="22" t="e">
        <f>(H36*K36-L36*O36)/(H36-L36)</f>
        <v>#DIV/0!</v>
      </c>
      <c r="AE36" s="23" t="e">
        <f>X36*F36*E36</f>
        <v>#DIV/0!</v>
      </c>
      <c r="AF36" s="36" t="e">
        <f>AE36-C36</f>
        <v>#DIV/0!</v>
      </c>
      <c r="AG36" s="24" t="e">
        <f>I36-AF36</f>
        <v>#DIV/0!</v>
      </c>
      <c r="AH36" s="14"/>
      <c r="AI36" s="58">
        <v>41183</v>
      </c>
      <c r="AJ36" s="20" t="e">
        <f t="shared" ref="AJ36:AJ50" si="35">(X36-X24)/X24</f>
        <v>#DIV/0!</v>
      </c>
      <c r="AK36" s="19" t="e">
        <f t="shared" ref="AK36:AK50" si="36">(Y36-Y24)/Y24</f>
        <v>#DIV/0!</v>
      </c>
      <c r="AL36" s="20" t="e">
        <f t="shared" ref="AL36:AL50" si="37">(Z36-Z24)/Z24</f>
        <v>#DIV/0!</v>
      </c>
      <c r="AM36" s="19" t="e">
        <f t="shared" ref="AM36:AM50" si="38">(AA36-AA24)/AA24</f>
        <v>#DIV/0!</v>
      </c>
      <c r="AN36" s="20" t="e">
        <f t="shared" ref="AN36:AN50" si="39">(AE36-AE24)/AE24</f>
        <v>#DIV/0!</v>
      </c>
      <c r="AO36" s="19" t="e">
        <f t="shared" ref="AO36:AO50" si="40">(AG36-AG24)/AG24</f>
        <v>#DIV/0!</v>
      </c>
    </row>
    <row r="37" spans="1:41">
      <c r="A37" s="46">
        <v>41214</v>
      </c>
      <c r="B37" s="100"/>
      <c r="C37" s="104"/>
      <c r="D37" s="98"/>
      <c r="E37" s="25" t="e">
        <f t="shared" si="31"/>
        <v>#DIV/0!</v>
      </c>
      <c r="F37" s="105"/>
      <c r="G37" s="105"/>
      <c r="H37" s="100"/>
      <c r="I37" s="104"/>
      <c r="J37" s="105"/>
      <c r="K37" s="105"/>
      <c r="L37" s="106"/>
      <c r="M37" s="27">
        <f>H37+B37</f>
        <v>0</v>
      </c>
      <c r="N37" s="110"/>
      <c r="O37" s="105"/>
      <c r="P37" s="29" t="e">
        <f t="shared" si="32"/>
        <v>#DIV/0!</v>
      </c>
      <c r="Q37" s="50">
        <f>H37+B37</f>
        <v>0</v>
      </c>
      <c r="R37" s="51">
        <f>C37+I37</f>
        <v>0</v>
      </c>
      <c r="S37" s="58">
        <v>41214</v>
      </c>
      <c r="T37" s="37" t="e">
        <f>L37-U37</f>
        <v>#DIV/0!</v>
      </c>
      <c r="U37" s="38" t="e">
        <f>(L37*N37-F37*L37)/(AA37-F37)</f>
        <v>#DIV/0!</v>
      </c>
      <c r="V37" s="33" t="e">
        <f>T37/L37</f>
        <v>#DIV/0!</v>
      </c>
      <c r="W37" s="34" t="e">
        <f>U37/L37</f>
        <v>#DIV/0!</v>
      </c>
      <c r="X37" s="39" t="e">
        <f>B37+T37</f>
        <v>#DIV/0!</v>
      </c>
      <c r="Y37" s="40" t="e">
        <f>H37-T37</f>
        <v>#DIV/0!</v>
      </c>
      <c r="Z37" s="21">
        <f t="shared" si="33"/>
        <v>0</v>
      </c>
      <c r="AA37" s="22" t="e">
        <f>(H37*J37-L37*N37)/(H37-L37)</f>
        <v>#DIV/0!</v>
      </c>
      <c r="AB37" s="4">
        <v>41155</v>
      </c>
      <c r="AC37" s="21">
        <f t="shared" si="34"/>
        <v>0</v>
      </c>
      <c r="AD37" s="22" t="e">
        <f>(H37*K37-L37*O37)/(H37-L37)</f>
        <v>#DIV/0!</v>
      </c>
      <c r="AE37" s="23" t="e">
        <f>X37*F37*E37</f>
        <v>#DIV/0!</v>
      </c>
      <c r="AF37" s="36" t="e">
        <f>AE37-C37</f>
        <v>#DIV/0!</v>
      </c>
      <c r="AG37" s="24" t="e">
        <f>I37-AF37</f>
        <v>#DIV/0!</v>
      </c>
      <c r="AH37" s="14"/>
      <c r="AI37" s="58">
        <v>41214</v>
      </c>
      <c r="AJ37" s="20" t="e">
        <f t="shared" si="35"/>
        <v>#DIV/0!</v>
      </c>
      <c r="AK37" s="19" t="e">
        <f t="shared" si="36"/>
        <v>#DIV/0!</v>
      </c>
      <c r="AL37" s="20" t="e">
        <f t="shared" si="37"/>
        <v>#DIV/0!</v>
      </c>
      <c r="AM37" s="19" t="e">
        <f t="shared" si="38"/>
        <v>#DIV/0!</v>
      </c>
      <c r="AN37" s="20" t="e">
        <f t="shared" si="39"/>
        <v>#DIV/0!</v>
      </c>
      <c r="AO37" s="19" t="e">
        <f t="shared" si="40"/>
        <v>#DIV/0!</v>
      </c>
    </row>
    <row r="38" spans="1:41">
      <c r="A38" s="46">
        <v>41244</v>
      </c>
      <c r="B38" s="100"/>
      <c r="C38" s="104"/>
      <c r="D38" s="98"/>
      <c r="E38" s="25" t="e">
        <f t="shared" si="31"/>
        <v>#DIV/0!</v>
      </c>
      <c r="F38" s="105"/>
      <c r="G38" s="105"/>
      <c r="H38" s="100"/>
      <c r="I38" s="104"/>
      <c r="J38" s="105"/>
      <c r="K38" s="105"/>
      <c r="L38" s="106"/>
      <c r="M38" s="27">
        <f>H38+B38</f>
        <v>0</v>
      </c>
      <c r="N38" s="110"/>
      <c r="O38" s="105"/>
      <c r="P38" s="29" t="e">
        <f t="shared" si="32"/>
        <v>#DIV/0!</v>
      </c>
      <c r="Q38" s="50">
        <f>H38+B38</f>
        <v>0</v>
      </c>
      <c r="R38" s="51">
        <f>C38+I38</f>
        <v>0</v>
      </c>
      <c r="S38" s="58">
        <v>41244</v>
      </c>
      <c r="T38" s="37" t="e">
        <f>L38-U38</f>
        <v>#DIV/0!</v>
      </c>
      <c r="U38" s="38" t="e">
        <f>(L38*N38-F38*L38)/(AA38-F38)</f>
        <v>#DIV/0!</v>
      </c>
      <c r="V38" s="33" t="e">
        <f>T38/L38</f>
        <v>#DIV/0!</v>
      </c>
      <c r="W38" s="34" t="e">
        <f>U38/L38</f>
        <v>#DIV/0!</v>
      </c>
      <c r="X38" s="39" t="e">
        <f>B38+T38</f>
        <v>#DIV/0!</v>
      </c>
      <c r="Y38" s="40" t="e">
        <f>H38-T38</f>
        <v>#DIV/0!</v>
      </c>
      <c r="Z38" s="21">
        <f t="shared" si="33"/>
        <v>0</v>
      </c>
      <c r="AA38" s="22" t="e">
        <f>(H38*J38-L38*N38)/(H38-L38)</f>
        <v>#DIV/0!</v>
      </c>
      <c r="AB38" s="4">
        <v>41156</v>
      </c>
      <c r="AC38" s="21">
        <f t="shared" si="34"/>
        <v>0</v>
      </c>
      <c r="AD38" s="22" t="e">
        <f>(H38*K38-L38*O38)/(H38-L38)</f>
        <v>#DIV/0!</v>
      </c>
      <c r="AE38" s="23" t="e">
        <f>X38*F38*E38</f>
        <v>#DIV/0!</v>
      </c>
      <c r="AF38" s="36" t="e">
        <f>AE38-C38</f>
        <v>#DIV/0!</v>
      </c>
      <c r="AG38" s="24" t="e">
        <f>I38-AF38</f>
        <v>#DIV/0!</v>
      </c>
      <c r="AH38" s="14"/>
      <c r="AI38" s="58">
        <v>41244</v>
      </c>
      <c r="AJ38" s="20" t="e">
        <f t="shared" si="35"/>
        <v>#DIV/0!</v>
      </c>
      <c r="AK38" s="19" t="e">
        <f t="shared" si="36"/>
        <v>#DIV/0!</v>
      </c>
      <c r="AL38" s="20" t="e">
        <f t="shared" si="37"/>
        <v>#DIV/0!</v>
      </c>
      <c r="AM38" s="19" t="e">
        <f t="shared" si="38"/>
        <v>#DIV/0!</v>
      </c>
      <c r="AN38" s="20" t="e">
        <f t="shared" si="39"/>
        <v>#DIV/0!</v>
      </c>
      <c r="AO38" s="19" t="e">
        <f t="shared" si="40"/>
        <v>#DIV/0!</v>
      </c>
    </row>
    <row r="39" spans="1:41">
      <c r="A39" s="46">
        <v>41275</v>
      </c>
      <c r="B39" s="100"/>
      <c r="C39" s="104"/>
      <c r="D39" s="98"/>
      <c r="E39" s="25" t="e">
        <f t="shared" si="31"/>
        <v>#DIV/0!</v>
      </c>
      <c r="F39" s="105"/>
      <c r="G39" s="105"/>
      <c r="H39" s="100"/>
      <c r="I39" s="104"/>
      <c r="J39" s="105"/>
      <c r="K39" s="105"/>
      <c r="L39" s="106"/>
      <c r="M39" s="27">
        <f>H39+B39</f>
        <v>0</v>
      </c>
      <c r="N39" s="110"/>
      <c r="O39" s="105"/>
      <c r="P39" s="29" t="e">
        <f t="shared" si="32"/>
        <v>#DIV/0!</v>
      </c>
      <c r="Q39" s="50">
        <f>H39+B39</f>
        <v>0</v>
      </c>
      <c r="R39" s="51">
        <f>C39+I39</f>
        <v>0</v>
      </c>
      <c r="S39" s="58">
        <v>41275</v>
      </c>
      <c r="T39" s="37" t="e">
        <f>L39-U39</f>
        <v>#DIV/0!</v>
      </c>
      <c r="U39" s="38" t="e">
        <f>(L39*N39-F39*L39)/(AA39-F39)</f>
        <v>#DIV/0!</v>
      </c>
      <c r="V39" s="33" t="e">
        <f>T39/L39</f>
        <v>#DIV/0!</v>
      </c>
      <c r="W39" s="34" t="e">
        <f>U39/L39</f>
        <v>#DIV/0!</v>
      </c>
      <c r="X39" s="39" t="e">
        <f>B39+T39</f>
        <v>#DIV/0!</v>
      </c>
      <c r="Y39" s="40" t="e">
        <f>H39-T39</f>
        <v>#DIV/0!</v>
      </c>
      <c r="Z39" s="21">
        <f t="shared" si="33"/>
        <v>0</v>
      </c>
      <c r="AA39" s="22" t="e">
        <f>(H39*J39-L39*N39)/(H39-L39)</f>
        <v>#DIV/0!</v>
      </c>
      <c r="AB39" s="4">
        <v>41157</v>
      </c>
      <c r="AC39" s="21">
        <f t="shared" si="34"/>
        <v>0</v>
      </c>
      <c r="AD39" s="22" t="e">
        <f>(H39*K39-L39*O39)/(H39-L39)</f>
        <v>#DIV/0!</v>
      </c>
      <c r="AE39" s="23" t="e">
        <f>X39*F39*E39</f>
        <v>#DIV/0!</v>
      </c>
      <c r="AF39" s="36" t="e">
        <f>AE39-C39</f>
        <v>#DIV/0!</v>
      </c>
      <c r="AG39" s="24" t="e">
        <f>I39-AF39</f>
        <v>#DIV/0!</v>
      </c>
      <c r="AH39" s="14"/>
      <c r="AI39" s="58">
        <v>41275</v>
      </c>
      <c r="AJ39" s="20" t="e">
        <f t="shared" si="35"/>
        <v>#DIV/0!</v>
      </c>
      <c r="AK39" s="19" t="e">
        <f t="shared" si="36"/>
        <v>#DIV/0!</v>
      </c>
      <c r="AL39" s="20" t="e">
        <f t="shared" si="37"/>
        <v>#DIV/0!</v>
      </c>
      <c r="AM39" s="19" t="e">
        <f t="shared" si="38"/>
        <v>#DIV/0!</v>
      </c>
      <c r="AN39" s="20" t="e">
        <f t="shared" si="39"/>
        <v>#DIV/0!</v>
      </c>
      <c r="AO39" s="19" t="e">
        <f t="shared" si="40"/>
        <v>#DIV/0!</v>
      </c>
    </row>
    <row r="40" spans="1:41">
      <c r="A40" s="46">
        <v>41306</v>
      </c>
      <c r="B40" s="100"/>
      <c r="C40" s="104"/>
      <c r="D40" s="98"/>
      <c r="E40" s="25" t="e">
        <f t="shared" si="31"/>
        <v>#DIV/0!</v>
      </c>
      <c r="F40" s="105"/>
      <c r="G40" s="105"/>
      <c r="H40" s="100"/>
      <c r="I40" s="104"/>
      <c r="J40" s="105"/>
      <c r="K40" s="105"/>
      <c r="L40" s="106"/>
      <c r="M40" s="27">
        <f>H40+B40</f>
        <v>0</v>
      </c>
      <c r="N40" s="110"/>
      <c r="O40" s="105"/>
      <c r="P40" s="29" t="e">
        <f t="shared" si="32"/>
        <v>#DIV/0!</v>
      </c>
      <c r="Q40" s="50">
        <f>H40+B40</f>
        <v>0</v>
      </c>
      <c r="R40" s="51">
        <f>C40+I40</f>
        <v>0</v>
      </c>
      <c r="S40" s="58">
        <v>41306</v>
      </c>
      <c r="T40" s="37" t="e">
        <f>L40-U40</f>
        <v>#DIV/0!</v>
      </c>
      <c r="U40" s="38" t="e">
        <f>(L40*N40-F40*L40)/(AA40-F40)</f>
        <v>#DIV/0!</v>
      </c>
      <c r="V40" s="33" t="e">
        <f>T40/L40</f>
        <v>#DIV/0!</v>
      </c>
      <c r="W40" s="34" t="e">
        <f>U40/L40</f>
        <v>#DIV/0!</v>
      </c>
      <c r="X40" s="39" t="e">
        <f>B40+T40</f>
        <v>#DIV/0!</v>
      </c>
      <c r="Y40" s="40" t="e">
        <f>H40-T40</f>
        <v>#DIV/0!</v>
      </c>
      <c r="Z40" s="21">
        <f t="shared" si="33"/>
        <v>0</v>
      </c>
      <c r="AA40" s="22" t="e">
        <f>(H40*J40-L40*N40)/(H40-L40)</f>
        <v>#DIV/0!</v>
      </c>
      <c r="AB40" s="4">
        <v>41158</v>
      </c>
      <c r="AC40" s="21">
        <f t="shared" si="34"/>
        <v>0</v>
      </c>
      <c r="AD40" s="22" t="e">
        <f>(H40*K40-L40*O40)/(H40-L40)</f>
        <v>#DIV/0!</v>
      </c>
      <c r="AE40" s="23" t="e">
        <f>X40*F40*E40</f>
        <v>#DIV/0!</v>
      </c>
      <c r="AF40" s="36" t="e">
        <f>AE40-C40</f>
        <v>#DIV/0!</v>
      </c>
      <c r="AG40" s="24" t="e">
        <f>I40-AF40</f>
        <v>#DIV/0!</v>
      </c>
      <c r="AH40" s="14"/>
      <c r="AI40" s="58">
        <v>41306</v>
      </c>
      <c r="AJ40" s="20" t="e">
        <f t="shared" si="35"/>
        <v>#DIV/0!</v>
      </c>
      <c r="AK40" s="19" t="e">
        <f t="shared" si="36"/>
        <v>#DIV/0!</v>
      </c>
      <c r="AL40" s="20" t="e">
        <f t="shared" si="37"/>
        <v>#DIV/0!</v>
      </c>
      <c r="AM40" s="19" t="e">
        <f t="shared" si="38"/>
        <v>#DIV/0!</v>
      </c>
      <c r="AN40" s="20" t="e">
        <f t="shared" si="39"/>
        <v>#DIV/0!</v>
      </c>
      <c r="AO40" s="19" t="e">
        <f t="shared" si="40"/>
        <v>#DIV/0!</v>
      </c>
    </row>
    <row r="41" spans="1:41">
      <c r="A41" s="46">
        <v>41334</v>
      </c>
      <c r="B41" s="100"/>
      <c r="C41" s="104"/>
      <c r="D41" s="98"/>
      <c r="E41" s="25" t="e">
        <f t="shared" si="31"/>
        <v>#DIV/0!</v>
      </c>
      <c r="F41" s="105"/>
      <c r="G41" s="105"/>
      <c r="H41" s="100"/>
      <c r="I41" s="104"/>
      <c r="J41" s="105"/>
      <c r="K41" s="105"/>
      <c r="L41" s="106"/>
      <c r="M41" s="27">
        <f>H41+B41</f>
        <v>0</v>
      </c>
      <c r="N41" s="110"/>
      <c r="O41" s="105"/>
      <c r="P41" s="29" t="e">
        <f t="shared" si="32"/>
        <v>#DIV/0!</v>
      </c>
      <c r="Q41" s="50">
        <f>H41+B41</f>
        <v>0</v>
      </c>
      <c r="R41" s="51">
        <f>C41+I41</f>
        <v>0</v>
      </c>
      <c r="S41" s="58">
        <v>41334</v>
      </c>
      <c r="T41" s="37" t="e">
        <f>L41-U41</f>
        <v>#DIV/0!</v>
      </c>
      <c r="U41" s="38" t="e">
        <f>(L41*N41-F41*L41)/(AA41-F41)</f>
        <v>#DIV/0!</v>
      </c>
      <c r="V41" s="33" t="e">
        <f>T41/L41</f>
        <v>#DIV/0!</v>
      </c>
      <c r="W41" s="34" t="e">
        <f>U41/L41</f>
        <v>#DIV/0!</v>
      </c>
      <c r="X41" s="39" t="e">
        <f>B41+T41</f>
        <v>#DIV/0!</v>
      </c>
      <c r="Y41" s="40" t="e">
        <f>H41-T41</f>
        <v>#DIV/0!</v>
      </c>
      <c r="Z41" s="21">
        <f t="shared" si="33"/>
        <v>0</v>
      </c>
      <c r="AA41" s="22" t="e">
        <f>(H41*J41-L41*N41)/(H41-L41)</f>
        <v>#DIV/0!</v>
      </c>
      <c r="AB41" s="4">
        <v>41159</v>
      </c>
      <c r="AC41" s="21">
        <f t="shared" si="34"/>
        <v>0</v>
      </c>
      <c r="AD41" s="22" t="e">
        <f>(H41*K41-L41*O41)/(H41-L41)</f>
        <v>#DIV/0!</v>
      </c>
      <c r="AE41" s="23" t="e">
        <f>X41*F41*E41</f>
        <v>#DIV/0!</v>
      </c>
      <c r="AF41" s="36" t="e">
        <f>AE41-C41</f>
        <v>#DIV/0!</v>
      </c>
      <c r="AG41" s="24" t="e">
        <f>I41-AF41</f>
        <v>#DIV/0!</v>
      </c>
      <c r="AH41" s="14"/>
      <c r="AI41" s="58">
        <v>41334</v>
      </c>
      <c r="AJ41" s="20" t="e">
        <f t="shared" si="35"/>
        <v>#DIV/0!</v>
      </c>
      <c r="AK41" s="19" t="e">
        <f t="shared" si="36"/>
        <v>#DIV/0!</v>
      </c>
      <c r="AL41" s="20" t="e">
        <f t="shared" si="37"/>
        <v>#DIV/0!</v>
      </c>
      <c r="AM41" s="19" t="e">
        <f t="shared" si="38"/>
        <v>#DIV/0!</v>
      </c>
      <c r="AN41" s="20" t="e">
        <f t="shared" si="39"/>
        <v>#DIV/0!</v>
      </c>
      <c r="AO41" s="19" t="e">
        <f t="shared" si="40"/>
        <v>#DIV/0!</v>
      </c>
    </row>
    <row r="42" spans="1:41">
      <c r="A42" s="46">
        <v>41365</v>
      </c>
      <c r="B42" s="100"/>
      <c r="C42" s="104"/>
      <c r="D42" s="98"/>
      <c r="E42" s="25" t="e">
        <f t="shared" si="31"/>
        <v>#DIV/0!</v>
      </c>
      <c r="F42" s="105"/>
      <c r="G42" s="105"/>
      <c r="H42" s="100"/>
      <c r="I42" s="104"/>
      <c r="J42" s="105"/>
      <c r="K42" s="105"/>
      <c r="L42" s="106"/>
      <c r="M42" s="27">
        <f>H42+B42</f>
        <v>0</v>
      </c>
      <c r="N42" s="110"/>
      <c r="O42" s="105"/>
      <c r="P42" s="29" t="e">
        <f t="shared" si="32"/>
        <v>#DIV/0!</v>
      </c>
      <c r="Q42" s="50">
        <f>H42+B42</f>
        <v>0</v>
      </c>
      <c r="R42" s="51">
        <f>C42+I42</f>
        <v>0</v>
      </c>
      <c r="S42" s="58">
        <v>41365</v>
      </c>
      <c r="T42" s="37" t="e">
        <f>L42-U42</f>
        <v>#DIV/0!</v>
      </c>
      <c r="U42" s="38" t="e">
        <f>(L42*N42-F42*L42)/(AA42-F42)</f>
        <v>#DIV/0!</v>
      </c>
      <c r="V42" s="33" t="e">
        <f>T42/L42</f>
        <v>#DIV/0!</v>
      </c>
      <c r="W42" s="34" t="e">
        <f>U42/L42</f>
        <v>#DIV/0!</v>
      </c>
      <c r="X42" s="39" t="e">
        <f>B42+T42</f>
        <v>#DIV/0!</v>
      </c>
      <c r="Y42" s="40" t="e">
        <f>H42-T42</f>
        <v>#DIV/0!</v>
      </c>
      <c r="Z42" s="21">
        <f t="shared" si="33"/>
        <v>0</v>
      </c>
      <c r="AA42" s="22" t="e">
        <f>(H42*J42-L42*N42)/(H42-L42)</f>
        <v>#DIV/0!</v>
      </c>
      <c r="AB42" s="4">
        <v>41160</v>
      </c>
      <c r="AC42" s="21">
        <f t="shared" si="34"/>
        <v>0</v>
      </c>
      <c r="AD42" s="22" t="e">
        <f>(H42*K42-L42*O42)/(H42-L42)</f>
        <v>#DIV/0!</v>
      </c>
      <c r="AE42" s="23" t="e">
        <f>X42*F42*E42</f>
        <v>#DIV/0!</v>
      </c>
      <c r="AF42" s="36" t="e">
        <f>AE42-C42</f>
        <v>#DIV/0!</v>
      </c>
      <c r="AG42" s="24" t="e">
        <f>I42-AF42</f>
        <v>#DIV/0!</v>
      </c>
      <c r="AH42" s="14"/>
      <c r="AI42" s="58">
        <v>41365</v>
      </c>
      <c r="AJ42" s="20" t="e">
        <f t="shared" si="35"/>
        <v>#DIV/0!</v>
      </c>
      <c r="AK42" s="19" t="e">
        <f t="shared" si="36"/>
        <v>#DIV/0!</v>
      </c>
      <c r="AL42" s="20" t="e">
        <f t="shared" si="37"/>
        <v>#DIV/0!</v>
      </c>
      <c r="AM42" s="19" t="e">
        <f t="shared" si="38"/>
        <v>#DIV/0!</v>
      </c>
      <c r="AN42" s="20" t="e">
        <f t="shared" si="39"/>
        <v>#DIV/0!</v>
      </c>
      <c r="AO42" s="19" t="e">
        <f t="shared" si="40"/>
        <v>#DIV/0!</v>
      </c>
    </row>
    <row r="43" spans="1:41">
      <c r="A43" s="46">
        <v>41395</v>
      </c>
      <c r="B43" s="100"/>
      <c r="C43" s="104"/>
      <c r="D43" s="98"/>
      <c r="E43" s="25" t="e">
        <f t="shared" si="31"/>
        <v>#DIV/0!</v>
      </c>
      <c r="F43" s="105"/>
      <c r="G43" s="105"/>
      <c r="H43" s="100"/>
      <c r="I43" s="104"/>
      <c r="J43" s="105"/>
      <c r="K43" s="105"/>
      <c r="L43" s="106"/>
      <c r="M43" s="27">
        <f>H43+B43</f>
        <v>0</v>
      </c>
      <c r="N43" s="110"/>
      <c r="O43" s="105"/>
      <c r="P43" s="29" t="e">
        <f t="shared" si="32"/>
        <v>#DIV/0!</v>
      </c>
      <c r="Q43" s="50">
        <f>H43+B43</f>
        <v>0</v>
      </c>
      <c r="R43" s="51">
        <f>C43+I43</f>
        <v>0</v>
      </c>
      <c r="S43" s="58">
        <v>41395</v>
      </c>
      <c r="T43" s="37" t="e">
        <f>L43-U43</f>
        <v>#DIV/0!</v>
      </c>
      <c r="U43" s="38" t="e">
        <f>(L43*N43-F43*L43)/(AA43-F43)</f>
        <v>#DIV/0!</v>
      </c>
      <c r="V43" s="33" t="e">
        <f>T43/L43</f>
        <v>#DIV/0!</v>
      </c>
      <c r="W43" s="34" t="e">
        <f>U43/L43</f>
        <v>#DIV/0!</v>
      </c>
      <c r="X43" s="39" t="e">
        <f>B43+T43</f>
        <v>#DIV/0!</v>
      </c>
      <c r="Y43" s="40" t="e">
        <f>H43-T43</f>
        <v>#DIV/0!</v>
      </c>
      <c r="Z43" s="21">
        <f t="shared" si="33"/>
        <v>0</v>
      </c>
      <c r="AA43" s="22" t="e">
        <f>(H43*J43-L43*N43)/(H43-L43)</f>
        <v>#DIV/0!</v>
      </c>
      <c r="AB43" s="4">
        <v>41161</v>
      </c>
      <c r="AC43" s="21">
        <f t="shared" si="34"/>
        <v>0</v>
      </c>
      <c r="AD43" s="22" t="e">
        <f>(H43*K43-L43*O43)/(H43-L43)</f>
        <v>#DIV/0!</v>
      </c>
      <c r="AE43" s="23" t="e">
        <f>X43*F43*E43</f>
        <v>#DIV/0!</v>
      </c>
      <c r="AF43" s="36" t="e">
        <f>AE43-C43</f>
        <v>#DIV/0!</v>
      </c>
      <c r="AG43" s="24" t="e">
        <f>I43-AF43</f>
        <v>#DIV/0!</v>
      </c>
      <c r="AH43" s="14"/>
      <c r="AI43" s="58">
        <v>41395</v>
      </c>
      <c r="AJ43" s="20" t="e">
        <f t="shared" si="35"/>
        <v>#DIV/0!</v>
      </c>
      <c r="AK43" s="19" t="e">
        <f t="shared" si="36"/>
        <v>#DIV/0!</v>
      </c>
      <c r="AL43" s="20" t="e">
        <f t="shared" si="37"/>
        <v>#DIV/0!</v>
      </c>
      <c r="AM43" s="19" t="e">
        <f t="shared" si="38"/>
        <v>#DIV/0!</v>
      </c>
      <c r="AN43" s="20" t="e">
        <f t="shared" si="39"/>
        <v>#DIV/0!</v>
      </c>
      <c r="AO43" s="19" t="e">
        <f t="shared" si="40"/>
        <v>#DIV/0!</v>
      </c>
    </row>
    <row r="44" spans="1:41">
      <c r="A44" s="46">
        <v>41426</v>
      </c>
      <c r="B44" s="100"/>
      <c r="C44" s="104"/>
      <c r="D44" s="98"/>
      <c r="E44" s="25" t="e">
        <f t="shared" si="31"/>
        <v>#DIV/0!</v>
      </c>
      <c r="F44" s="105"/>
      <c r="G44" s="105"/>
      <c r="H44" s="100"/>
      <c r="I44" s="104"/>
      <c r="J44" s="105"/>
      <c r="K44" s="105"/>
      <c r="L44" s="106"/>
      <c r="M44" s="27">
        <f>H44+B44</f>
        <v>0</v>
      </c>
      <c r="N44" s="110"/>
      <c r="O44" s="105"/>
      <c r="P44" s="29" t="e">
        <f t="shared" si="32"/>
        <v>#DIV/0!</v>
      </c>
      <c r="Q44" s="50">
        <f>H44+B44</f>
        <v>0</v>
      </c>
      <c r="R44" s="51">
        <f>C44+I44</f>
        <v>0</v>
      </c>
      <c r="S44" s="58">
        <v>41426</v>
      </c>
      <c r="T44" s="37" t="e">
        <f>L44-U44</f>
        <v>#DIV/0!</v>
      </c>
      <c r="U44" s="38" t="e">
        <f>(L44*N44-F44*L44)/(AA44-F44)</f>
        <v>#DIV/0!</v>
      </c>
      <c r="V44" s="33" t="e">
        <f>T44/L44</f>
        <v>#DIV/0!</v>
      </c>
      <c r="W44" s="34" t="e">
        <f>U44/L44</f>
        <v>#DIV/0!</v>
      </c>
      <c r="X44" s="39" t="e">
        <f>B44+T44</f>
        <v>#DIV/0!</v>
      </c>
      <c r="Y44" s="40" t="e">
        <f>H44-T44</f>
        <v>#DIV/0!</v>
      </c>
      <c r="Z44" s="21">
        <f t="shared" si="33"/>
        <v>0</v>
      </c>
      <c r="AA44" s="22" t="e">
        <f>(H44*J44-L44*N44)/(H44-L44)</f>
        <v>#DIV/0!</v>
      </c>
      <c r="AB44" s="4">
        <v>41162</v>
      </c>
      <c r="AC44" s="21">
        <f t="shared" si="34"/>
        <v>0</v>
      </c>
      <c r="AD44" s="22" t="e">
        <f>(H44*K44-L44*O44)/(H44-L44)</f>
        <v>#DIV/0!</v>
      </c>
      <c r="AE44" s="23" t="e">
        <f>X44*F44*E44</f>
        <v>#DIV/0!</v>
      </c>
      <c r="AF44" s="36" t="e">
        <f>AE44-C44</f>
        <v>#DIV/0!</v>
      </c>
      <c r="AG44" s="24" t="e">
        <f>I44-AF44</f>
        <v>#DIV/0!</v>
      </c>
      <c r="AH44" s="14"/>
      <c r="AI44" s="58">
        <v>41426</v>
      </c>
      <c r="AJ44" s="20" t="e">
        <f t="shared" si="35"/>
        <v>#DIV/0!</v>
      </c>
      <c r="AK44" s="19" t="e">
        <f t="shared" si="36"/>
        <v>#DIV/0!</v>
      </c>
      <c r="AL44" s="20" t="e">
        <f t="shared" si="37"/>
        <v>#DIV/0!</v>
      </c>
      <c r="AM44" s="19" t="e">
        <f t="shared" si="38"/>
        <v>#DIV/0!</v>
      </c>
      <c r="AN44" s="20" t="e">
        <f t="shared" si="39"/>
        <v>#DIV/0!</v>
      </c>
      <c r="AO44" s="19" t="e">
        <f t="shared" si="40"/>
        <v>#DIV/0!</v>
      </c>
    </row>
    <row r="45" spans="1:41">
      <c r="A45" s="46">
        <v>41456</v>
      </c>
      <c r="B45" s="100"/>
      <c r="C45" s="104"/>
      <c r="D45" s="98"/>
      <c r="E45" s="25" t="e">
        <f t="shared" si="31"/>
        <v>#DIV/0!</v>
      </c>
      <c r="F45" s="105"/>
      <c r="G45" s="105"/>
      <c r="H45" s="100"/>
      <c r="I45" s="104"/>
      <c r="J45" s="105"/>
      <c r="K45" s="105"/>
      <c r="L45" s="106"/>
      <c r="M45" s="27">
        <f>H45+B45</f>
        <v>0</v>
      </c>
      <c r="N45" s="110"/>
      <c r="O45" s="105"/>
      <c r="P45" s="29" t="e">
        <f t="shared" si="32"/>
        <v>#DIV/0!</v>
      </c>
      <c r="Q45" s="50">
        <f>H45+B45</f>
        <v>0</v>
      </c>
      <c r="R45" s="51">
        <f>C45+I45</f>
        <v>0</v>
      </c>
      <c r="S45" s="58">
        <v>41456</v>
      </c>
      <c r="T45" s="37" t="e">
        <f>L45-U45</f>
        <v>#DIV/0!</v>
      </c>
      <c r="U45" s="38" t="e">
        <f>(L45*N45-F45*L45)/(AA45-F45)</f>
        <v>#DIV/0!</v>
      </c>
      <c r="V45" s="33" t="e">
        <f>T45/L45</f>
        <v>#DIV/0!</v>
      </c>
      <c r="W45" s="34" t="e">
        <f>U45/L45</f>
        <v>#DIV/0!</v>
      </c>
      <c r="X45" s="39" t="e">
        <f>B45+T45</f>
        <v>#DIV/0!</v>
      </c>
      <c r="Y45" s="40" t="e">
        <f>H45-T45</f>
        <v>#DIV/0!</v>
      </c>
      <c r="Z45" s="21">
        <f t="shared" si="33"/>
        <v>0</v>
      </c>
      <c r="AA45" s="22" t="e">
        <f>(H45*J45-L45*N45)/(H45-L45)</f>
        <v>#DIV/0!</v>
      </c>
      <c r="AB45" s="4">
        <v>41163</v>
      </c>
      <c r="AC45" s="21">
        <f t="shared" si="34"/>
        <v>0</v>
      </c>
      <c r="AD45" s="22" t="e">
        <f>(H45*K45-L45*O45)/(H45-L45)</f>
        <v>#DIV/0!</v>
      </c>
      <c r="AE45" s="23" t="e">
        <f>X45*F45*E45</f>
        <v>#DIV/0!</v>
      </c>
      <c r="AF45" s="36" t="e">
        <f>AE45-C45</f>
        <v>#DIV/0!</v>
      </c>
      <c r="AG45" s="24" t="e">
        <f>I45-AF45</f>
        <v>#DIV/0!</v>
      </c>
      <c r="AH45" s="14"/>
      <c r="AI45" s="58">
        <v>41456</v>
      </c>
      <c r="AJ45" s="20" t="e">
        <f t="shared" si="35"/>
        <v>#DIV/0!</v>
      </c>
      <c r="AK45" s="19" t="e">
        <f t="shared" si="36"/>
        <v>#DIV/0!</v>
      </c>
      <c r="AL45" s="20" t="e">
        <f t="shared" si="37"/>
        <v>#DIV/0!</v>
      </c>
      <c r="AM45" s="19" t="e">
        <f t="shared" si="38"/>
        <v>#DIV/0!</v>
      </c>
      <c r="AN45" s="20" t="e">
        <f t="shared" si="39"/>
        <v>#DIV/0!</v>
      </c>
      <c r="AO45" s="19" t="e">
        <f t="shared" si="40"/>
        <v>#DIV/0!</v>
      </c>
    </row>
    <row r="46" spans="1:41">
      <c r="A46" s="46">
        <v>41487</v>
      </c>
      <c r="B46" s="100"/>
      <c r="C46" s="104"/>
      <c r="D46" s="98"/>
      <c r="E46" s="25" t="e">
        <f t="shared" si="31"/>
        <v>#DIV/0!</v>
      </c>
      <c r="F46" s="105"/>
      <c r="G46" s="105"/>
      <c r="H46" s="100"/>
      <c r="I46" s="104"/>
      <c r="J46" s="105"/>
      <c r="K46" s="105"/>
      <c r="L46" s="106"/>
      <c r="M46" s="27">
        <f>H46+B46</f>
        <v>0</v>
      </c>
      <c r="N46" s="110"/>
      <c r="O46" s="105"/>
      <c r="P46" s="29" t="e">
        <f t="shared" si="32"/>
        <v>#DIV/0!</v>
      </c>
      <c r="Q46" s="50">
        <f>H46+B46</f>
        <v>0</v>
      </c>
      <c r="R46" s="51">
        <f>C46+I46</f>
        <v>0</v>
      </c>
      <c r="S46" s="58">
        <v>41487</v>
      </c>
      <c r="T46" s="37" t="e">
        <f>L46-U46</f>
        <v>#DIV/0!</v>
      </c>
      <c r="U46" s="38" t="e">
        <f>(L46*N46-F46*L46)/(AA46-F46)</f>
        <v>#DIV/0!</v>
      </c>
      <c r="V46" s="33" t="e">
        <f>T46/L46</f>
        <v>#DIV/0!</v>
      </c>
      <c r="W46" s="34" t="e">
        <f>U46/L46</f>
        <v>#DIV/0!</v>
      </c>
      <c r="X46" s="39" t="e">
        <f>B46+T46</f>
        <v>#DIV/0!</v>
      </c>
      <c r="Y46" s="40" t="e">
        <f>H46-T46</f>
        <v>#DIV/0!</v>
      </c>
      <c r="Z46" s="21">
        <f t="shared" si="33"/>
        <v>0</v>
      </c>
      <c r="AA46" s="22" t="e">
        <f>(H46*J46-L46*N46)/(H46-L46)</f>
        <v>#DIV/0!</v>
      </c>
      <c r="AB46" s="4">
        <v>41164</v>
      </c>
      <c r="AC46" s="21">
        <f t="shared" si="34"/>
        <v>0</v>
      </c>
      <c r="AD46" s="22" t="e">
        <f>(H46*K46-L46*O46)/(H46-L46)</f>
        <v>#DIV/0!</v>
      </c>
      <c r="AE46" s="23" t="e">
        <f>X46*F46*E46</f>
        <v>#DIV/0!</v>
      </c>
      <c r="AF46" s="36" t="e">
        <f>AE46-C46</f>
        <v>#DIV/0!</v>
      </c>
      <c r="AG46" s="24" t="e">
        <f>I46-AF46</f>
        <v>#DIV/0!</v>
      </c>
      <c r="AH46" s="14"/>
      <c r="AI46" s="58">
        <v>41487</v>
      </c>
      <c r="AJ46" s="20" t="e">
        <f t="shared" si="35"/>
        <v>#DIV/0!</v>
      </c>
      <c r="AK46" s="19" t="e">
        <f t="shared" si="36"/>
        <v>#DIV/0!</v>
      </c>
      <c r="AL46" s="20" t="e">
        <f t="shared" si="37"/>
        <v>#DIV/0!</v>
      </c>
      <c r="AM46" s="19" t="e">
        <f t="shared" si="38"/>
        <v>#DIV/0!</v>
      </c>
      <c r="AN46" s="20" t="e">
        <f t="shared" si="39"/>
        <v>#DIV/0!</v>
      </c>
      <c r="AO46" s="19" t="e">
        <f t="shared" si="40"/>
        <v>#DIV/0!</v>
      </c>
    </row>
    <row r="47" spans="1:41">
      <c r="A47" s="46">
        <v>41518</v>
      </c>
      <c r="B47" s="100"/>
      <c r="C47" s="104"/>
      <c r="D47" s="98"/>
      <c r="E47" s="25" t="e">
        <f t="shared" si="31"/>
        <v>#DIV/0!</v>
      </c>
      <c r="F47" s="105"/>
      <c r="G47" s="105"/>
      <c r="H47" s="100"/>
      <c r="I47" s="104"/>
      <c r="J47" s="105"/>
      <c r="K47" s="105"/>
      <c r="L47" s="106"/>
      <c r="M47" s="27">
        <f>H47+B47</f>
        <v>0</v>
      </c>
      <c r="N47" s="110"/>
      <c r="O47" s="105"/>
      <c r="P47" s="29" t="e">
        <f t="shared" si="32"/>
        <v>#DIV/0!</v>
      </c>
      <c r="Q47" s="50">
        <f>H47+B47</f>
        <v>0</v>
      </c>
      <c r="R47" s="51">
        <f>C47+I47</f>
        <v>0</v>
      </c>
      <c r="S47" s="58">
        <v>41518</v>
      </c>
      <c r="T47" s="37" t="e">
        <f>L47-U47</f>
        <v>#DIV/0!</v>
      </c>
      <c r="U47" s="38" t="e">
        <f>(L47*N47-F47*L47)/(AA47-F47)</f>
        <v>#DIV/0!</v>
      </c>
      <c r="V47" s="33" t="e">
        <f>T47/L47</f>
        <v>#DIV/0!</v>
      </c>
      <c r="W47" s="34" t="e">
        <f>U47/L47</f>
        <v>#DIV/0!</v>
      </c>
      <c r="X47" s="39" t="e">
        <f>B47+T47</f>
        <v>#DIV/0!</v>
      </c>
      <c r="Y47" s="40" t="e">
        <f>H47-T47</f>
        <v>#DIV/0!</v>
      </c>
      <c r="Z47" s="21">
        <f t="shared" si="33"/>
        <v>0</v>
      </c>
      <c r="AA47" s="22" t="e">
        <f>(H47*J47-L47*N47)/(H47-L47)</f>
        <v>#DIV/0!</v>
      </c>
      <c r="AB47" s="4">
        <v>41165</v>
      </c>
      <c r="AC47" s="21">
        <f t="shared" si="34"/>
        <v>0</v>
      </c>
      <c r="AD47" s="22" t="e">
        <f>(H47*K47-L47*O47)/(H47-L47)</f>
        <v>#DIV/0!</v>
      </c>
      <c r="AE47" s="23" t="e">
        <f>X47*F47*E47</f>
        <v>#DIV/0!</v>
      </c>
      <c r="AF47" s="36" t="e">
        <f>AE47-C47</f>
        <v>#DIV/0!</v>
      </c>
      <c r="AG47" s="24" t="e">
        <f>I47-AF47</f>
        <v>#DIV/0!</v>
      </c>
      <c r="AH47" s="14"/>
      <c r="AI47" s="58">
        <v>41518</v>
      </c>
      <c r="AJ47" s="20" t="e">
        <f t="shared" si="35"/>
        <v>#DIV/0!</v>
      </c>
      <c r="AK47" s="19" t="e">
        <f t="shared" si="36"/>
        <v>#DIV/0!</v>
      </c>
      <c r="AL47" s="20" t="e">
        <f t="shared" si="37"/>
        <v>#DIV/0!</v>
      </c>
      <c r="AM47" s="19" t="e">
        <f t="shared" si="38"/>
        <v>#DIV/0!</v>
      </c>
      <c r="AN47" s="20" t="e">
        <f t="shared" si="39"/>
        <v>#DIV/0!</v>
      </c>
      <c r="AO47" s="19" t="e">
        <f t="shared" si="40"/>
        <v>#DIV/0!</v>
      </c>
    </row>
    <row r="48" spans="1:41">
      <c r="A48" s="46">
        <v>41548</v>
      </c>
      <c r="B48" s="100"/>
      <c r="C48" s="104"/>
      <c r="D48" s="98"/>
      <c r="E48" s="25" t="e">
        <f t="shared" si="31"/>
        <v>#DIV/0!</v>
      </c>
      <c r="F48" s="105"/>
      <c r="G48" s="105"/>
      <c r="H48" s="100"/>
      <c r="I48" s="104"/>
      <c r="J48" s="105"/>
      <c r="K48" s="105"/>
      <c r="L48" s="106"/>
      <c r="M48" s="27">
        <f>H48+B48</f>
        <v>0</v>
      </c>
      <c r="N48" s="110"/>
      <c r="O48" s="105"/>
      <c r="P48" s="29" t="e">
        <f t="shared" si="32"/>
        <v>#DIV/0!</v>
      </c>
      <c r="Q48" s="50">
        <f>H48+B48</f>
        <v>0</v>
      </c>
      <c r="R48" s="51">
        <f>C48+I48</f>
        <v>0</v>
      </c>
      <c r="S48" s="58">
        <v>41548</v>
      </c>
      <c r="T48" s="37" t="e">
        <f>L48-U48</f>
        <v>#DIV/0!</v>
      </c>
      <c r="U48" s="38" t="e">
        <f>(L48*N48-F48*L48)/(AA48-F48)</f>
        <v>#DIV/0!</v>
      </c>
      <c r="V48" s="33" t="e">
        <f>T48/L48</f>
        <v>#DIV/0!</v>
      </c>
      <c r="W48" s="34" t="e">
        <f>U48/L48</f>
        <v>#DIV/0!</v>
      </c>
      <c r="X48" s="39" t="e">
        <f>B48+T48</f>
        <v>#DIV/0!</v>
      </c>
      <c r="Y48" s="40" t="e">
        <f>H48-T48</f>
        <v>#DIV/0!</v>
      </c>
      <c r="Z48" s="21">
        <f t="shared" si="33"/>
        <v>0</v>
      </c>
      <c r="AA48" s="22" t="e">
        <f>(H48*J48-L48*N48)/(H48-L48)</f>
        <v>#DIV/0!</v>
      </c>
      <c r="AB48" s="4">
        <v>41166</v>
      </c>
      <c r="AC48" s="21">
        <f t="shared" si="34"/>
        <v>0</v>
      </c>
      <c r="AD48" s="22" t="e">
        <f>(H48*K48-L48*O48)/(H48-L48)</f>
        <v>#DIV/0!</v>
      </c>
      <c r="AE48" s="23" t="e">
        <f>X48*F48*E48</f>
        <v>#DIV/0!</v>
      </c>
      <c r="AF48" s="36" t="e">
        <f>AE48-C48</f>
        <v>#DIV/0!</v>
      </c>
      <c r="AG48" s="24" t="e">
        <f>I48-AF48</f>
        <v>#DIV/0!</v>
      </c>
      <c r="AH48" s="14"/>
      <c r="AI48" s="58">
        <v>41548</v>
      </c>
      <c r="AJ48" s="20" t="e">
        <f t="shared" si="35"/>
        <v>#DIV/0!</v>
      </c>
      <c r="AK48" s="19" t="e">
        <f t="shared" si="36"/>
        <v>#DIV/0!</v>
      </c>
      <c r="AL48" s="20" t="e">
        <f t="shared" si="37"/>
        <v>#DIV/0!</v>
      </c>
      <c r="AM48" s="19" t="e">
        <f t="shared" si="38"/>
        <v>#DIV/0!</v>
      </c>
      <c r="AN48" s="20" t="e">
        <f t="shared" si="39"/>
        <v>#DIV/0!</v>
      </c>
      <c r="AO48" s="19" t="e">
        <f t="shared" si="40"/>
        <v>#DIV/0!</v>
      </c>
    </row>
    <row r="49" spans="1:41">
      <c r="A49" s="46">
        <v>41579</v>
      </c>
      <c r="B49" s="100"/>
      <c r="C49" s="104"/>
      <c r="D49" s="98"/>
      <c r="E49" s="25" t="e">
        <f t="shared" si="31"/>
        <v>#DIV/0!</v>
      </c>
      <c r="F49" s="105"/>
      <c r="G49" s="105"/>
      <c r="H49" s="100"/>
      <c r="I49" s="104"/>
      <c r="J49" s="105"/>
      <c r="K49" s="105"/>
      <c r="L49" s="106"/>
      <c r="M49" s="27">
        <f>H49+B49</f>
        <v>0</v>
      </c>
      <c r="N49" s="110"/>
      <c r="O49" s="105"/>
      <c r="P49" s="29" t="e">
        <f t="shared" si="32"/>
        <v>#DIV/0!</v>
      </c>
      <c r="Q49" s="50">
        <f>H49+B49</f>
        <v>0</v>
      </c>
      <c r="R49" s="51">
        <f>C49+I49</f>
        <v>0</v>
      </c>
      <c r="S49" s="58">
        <v>41579</v>
      </c>
      <c r="T49" s="37" t="e">
        <f>L49-U49</f>
        <v>#DIV/0!</v>
      </c>
      <c r="U49" s="38" t="e">
        <f>(L49*N49-F49*L49)/(AA49-F49)</f>
        <v>#DIV/0!</v>
      </c>
      <c r="V49" s="33" t="e">
        <f>T49/L49</f>
        <v>#DIV/0!</v>
      </c>
      <c r="W49" s="34" t="e">
        <f>U49/L49</f>
        <v>#DIV/0!</v>
      </c>
      <c r="X49" s="39" t="e">
        <f>B49+T49</f>
        <v>#DIV/0!</v>
      </c>
      <c r="Y49" s="40" t="e">
        <f>H49-T49</f>
        <v>#DIV/0!</v>
      </c>
      <c r="Z49" s="21">
        <f t="shared" si="33"/>
        <v>0</v>
      </c>
      <c r="AA49" s="22" t="e">
        <f>(H49*J49-L49*N49)/(H49-L49)</f>
        <v>#DIV/0!</v>
      </c>
      <c r="AB49" s="4">
        <v>41167</v>
      </c>
      <c r="AC49" s="21">
        <f t="shared" si="34"/>
        <v>0</v>
      </c>
      <c r="AD49" s="22" t="e">
        <f>(H49*K49-L49*O49)/(H49-L49)</f>
        <v>#DIV/0!</v>
      </c>
      <c r="AE49" s="23" t="e">
        <f>X49*F49*E49</f>
        <v>#DIV/0!</v>
      </c>
      <c r="AF49" s="36" t="e">
        <f>AE49-C49</f>
        <v>#DIV/0!</v>
      </c>
      <c r="AG49" s="24" t="e">
        <f>I49-AF49</f>
        <v>#DIV/0!</v>
      </c>
      <c r="AH49" s="14"/>
      <c r="AI49" s="58">
        <v>41579</v>
      </c>
      <c r="AJ49" s="20" t="e">
        <f t="shared" si="35"/>
        <v>#DIV/0!</v>
      </c>
      <c r="AK49" s="19" t="e">
        <f t="shared" si="36"/>
        <v>#DIV/0!</v>
      </c>
      <c r="AL49" s="20" t="e">
        <f t="shared" si="37"/>
        <v>#DIV/0!</v>
      </c>
      <c r="AM49" s="19" t="e">
        <f t="shared" si="38"/>
        <v>#DIV/0!</v>
      </c>
      <c r="AN49" s="20" t="e">
        <f t="shared" si="39"/>
        <v>#DIV/0!</v>
      </c>
      <c r="AO49" s="19" t="e">
        <f t="shared" si="40"/>
        <v>#DIV/0!</v>
      </c>
    </row>
    <row r="50" spans="1:41">
      <c r="A50" s="46">
        <v>41609</v>
      </c>
      <c r="B50" s="100"/>
      <c r="C50" s="104"/>
      <c r="D50" s="98"/>
      <c r="E50" s="25" t="e">
        <f t="shared" si="31"/>
        <v>#DIV/0!</v>
      </c>
      <c r="F50" s="105"/>
      <c r="G50" s="105"/>
      <c r="H50" s="100"/>
      <c r="I50" s="104"/>
      <c r="J50" s="105"/>
      <c r="K50" s="105"/>
      <c r="L50" s="106"/>
      <c r="M50" s="27">
        <f>H50+B50</f>
        <v>0</v>
      </c>
      <c r="N50" s="110"/>
      <c r="O50" s="105"/>
      <c r="P50" s="29" t="e">
        <f t="shared" si="32"/>
        <v>#DIV/0!</v>
      </c>
      <c r="Q50" s="50">
        <f>H50+B50</f>
        <v>0</v>
      </c>
      <c r="R50" s="51">
        <f>C50+I50</f>
        <v>0</v>
      </c>
      <c r="S50" s="58">
        <v>41609</v>
      </c>
      <c r="T50" s="37" t="e">
        <f>L50-U50</f>
        <v>#DIV/0!</v>
      </c>
      <c r="U50" s="38" t="e">
        <f>(L50*N50-F50*L50)/(AA50-F50)</f>
        <v>#DIV/0!</v>
      </c>
      <c r="V50" s="33" t="e">
        <f>T50/L50</f>
        <v>#DIV/0!</v>
      </c>
      <c r="W50" s="34" t="e">
        <f>U50/L50</f>
        <v>#DIV/0!</v>
      </c>
      <c r="X50" s="39" t="e">
        <f>B50+T50</f>
        <v>#DIV/0!</v>
      </c>
      <c r="Y50" s="40" t="e">
        <f>H50-T50</f>
        <v>#DIV/0!</v>
      </c>
      <c r="Z50" s="21">
        <f t="shared" si="33"/>
        <v>0</v>
      </c>
      <c r="AA50" s="22" t="e">
        <f>(H50*J50-L50*N50)/(H50-L50)</f>
        <v>#DIV/0!</v>
      </c>
      <c r="AB50" s="4">
        <v>41168</v>
      </c>
      <c r="AC50" s="21">
        <f t="shared" si="34"/>
        <v>0</v>
      </c>
      <c r="AD50" s="22" t="e">
        <f>(H50*K50-L50*O50)/(H50-L50)</f>
        <v>#DIV/0!</v>
      </c>
      <c r="AE50" s="23" t="e">
        <f>X50*F50*E50</f>
        <v>#DIV/0!</v>
      </c>
      <c r="AF50" s="36" t="e">
        <f>AE50-C50</f>
        <v>#DIV/0!</v>
      </c>
      <c r="AG50" s="24" t="e">
        <f>I50-AF50</f>
        <v>#DIV/0!</v>
      </c>
      <c r="AH50" s="14"/>
      <c r="AI50" s="58">
        <v>41609</v>
      </c>
      <c r="AJ50" s="20" t="e">
        <f t="shared" si="35"/>
        <v>#DIV/0!</v>
      </c>
      <c r="AK50" s="19" t="e">
        <f t="shared" si="36"/>
        <v>#DIV/0!</v>
      </c>
      <c r="AL50" s="20" t="e">
        <f t="shared" si="37"/>
        <v>#DIV/0!</v>
      </c>
      <c r="AM50" s="19" t="e">
        <f t="shared" si="38"/>
        <v>#DIV/0!</v>
      </c>
      <c r="AN50" s="20" t="e">
        <f t="shared" si="39"/>
        <v>#DIV/0!</v>
      </c>
      <c r="AO50" s="19" t="e">
        <f t="shared" si="40"/>
        <v>#DIV/0!</v>
      </c>
    </row>
    <row r="51" spans="1:41">
      <c r="I51" s="31"/>
    </row>
    <row r="52" spans="1:41">
      <c r="I52" s="31"/>
    </row>
    <row r="53" spans="1:41">
      <c r="I53" s="31"/>
    </row>
    <row r="54" spans="1:41">
      <c r="I54" s="31"/>
    </row>
    <row r="55" spans="1:41">
      <c r="I55" s="31"/>
    </row>
    <row r="56" spans="1:41">
      <c r="I56" s="31"/>
    </row>
  </sheetData>
  <mergeCells count="11">
    <mergeCell ref="AJ13:AK13"/>
    <mergeCell ref="AL13:AM13"/>
    <mergeCell ref="AN13:AO13"/>
    <mergeCell ref="X1:Y1"/>
    <mergeCell ref="Z1:AA1"/>
    <mergeCell ref="AC1:AD1"/>
    <mergeCell ref="L1:P1"/>
    <mergeCell ref="B1:G1"/>
    <mergeCell ref="H1:K1"/>
    <mergeCell ref="AE1:AG1"/>
    <mergeCell ref="T1:W1"/>
  </mergeCells>
  <pageMargins left="0.19685039370078741" right="0.27559055118110237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 +++ SYNTHESE GLOBALE +++</vt:lpstr>
      <vt:lpstr>1. Graph Visites Moteur</vt:lpstr>
      <vt:lpstr>1. Graph Visites Notoriété</vt:lpstr>
      <vt:lpstr>2. Graph GMS Moteur</vt:lpstr>
      <vt:lpstr>2. Graph GMS Notoriété</vt:lpstr>
      <vt:lpstr>4.Graph Tx rebond Moteur</vt:lpstr>
      <vt:lpstr>5. Graph Tx conv Moteur</vt:lpstr>
      <vt:lpstr>5. Graph Tx conv Notoriété</vt:lpstr>
      <vt:lpstr>' +++ SYNTHESE GLOBALE +++'!Zone_d_impression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laurence.mollard-hub</dc:creator>
  <cp:lastModifiedBy>laurence.mollard-hub</cp:lastModifiedBy>
  <cp:lastPrinted>2012-10-11T15:15:00Z</cp:lastPrinted>
  <dcterms:created xsi:type="dcterms:W3CDTF">2012-09-12T14:56:56Z</dcterms:created>
  <dcterms:modified xsi:type="dcterms:W3CDTF">2013-02-13T13:24:01Z</dcterms:modified>
</cp:coreProperties>
</file>